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54" documentId="120_S{2AC9BD13-BADA-5192-A53E-5A8FF88502F6}" xr6:coauthVersionLast="47" xr6:coauthVersionMax="47" xr10:uidLastSave="{4F61442A-A65A-447E-B15E-3D18B164702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I3"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3" i="9"/>
  <c r="J3" i="9"/>
  <c r="L3" i="9"/>
  <c r="B4" i="9"/>
  <c r="I4" i="9"/>
  <c r="J4" i="9"/>
  <c r="L4" i="9"/>
  <c r="B5" i="9"/>
  <c r="I5" i="9"/>
  <c r="J5" i="9"/>
  <c r="L5" i="9"/>
  <c r="B6" i="9"/>
  <c r="G6" i="9"/>
  <c r="I6" i="9"/>
  <c r="J6" i="9"/>
  <c r="L6" i="9"/>
  <c r="B7" i="9"/>
  <c r="G7" i="9"/>
  <c r="I7" i="9"/>
  <c r="J7" i="9"/>
  <c r="L7" i="9"/>
  <c r="B8" i="9"/>
  <c r="G8" i="9"/>
  <c r="I8" i="9"/>
  <c r="J8" i="9"/>
  <c r="L8"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<sst xmlns="http://schemas.openxmlformats.org/spreadsheetml/2006/main" count="180284" uniqueCount="39129">
  <si>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</si>
  <si>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</si>
  <si>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</si>
  <si>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</si>
  <si>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</si>
  <si>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</si>
  <si>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</si>
  <si>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</si>
  <si>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</si>
  <si>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</si>
  <si>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</si>
  <si>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</si>
  <si>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</si>
  <si>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</si>
  <si>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</si>
  <si>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</si>
  <si>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</si>
  <si>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</si>
  <si>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</si>
  <si>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</si>
  <si>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</si>
  <si>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</si>
  <si>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</si>
  <si>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</si>
  <si>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</si>
  <si>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</si>
  <si>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</si>
  <si>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</si>
  <si>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</si>
  <si>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</si>
  <si>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</si>
  <si>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</si>
  <si>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</si>
  <si>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</si>
  <si>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</si>
  <si>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</si>
  <si>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</si>
  <si>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</si>
  <si>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</si>
  <si>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</si>
  <si>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</si>
  <si>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</si>
  <si>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</si>
  <si>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</si>
  <si>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</si>
  <si>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</si>
  <si>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</si>
  <si>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</si>
  <si>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</si>
  <si>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</si>
  <si>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</si>
  <si>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</si>
  <si>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</si>
  <si>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</si>
  <si>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</si>
  <si>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</si>
  <si>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</si>
  <si>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</si>
  <si>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</si>
  <si>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</si>
  <si>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</si>
  <si>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</si>
  <si>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</si>
  <si>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</si>
  <si>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</si>
  <si>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</si>
  <si>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</si>
  <si>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</si>
  <si>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</si>
  <si>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</si>
  <si>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</si>
  <si>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</si>
  <si>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</si>
  <si>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</si>
  <si>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</si>
  <si>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</si>
  <si>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</si>
  <si>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</si>
  <si>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</si>
  <si>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</si>
  <si>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</si>
  <si>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</si>
  <si>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</si>
  <si>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</si>
  <si>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</si>
  <si>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</si>
  <si>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</si>
  <si>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</si>
  <si>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</si>
  <si>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</si>
  <si>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</si>
  <si>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</si>
  <si>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</si>
  <si>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</si>
  <si>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</si>
  <si>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</si>
  <si>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</si>
  <si>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</si>
  <si>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</si>
  <si>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</si>
  <si>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</si>
  <si>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</si>
  <si>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</si>
  <si>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</si>
  <si>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</si>
  <si>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</si>
  <si>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</si>
  <si>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</si>
  <si>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</si>
  <si>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</si>
  <si>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</si>
  <si>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</si>
  <si>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</si>
  <si>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</si>
  <si>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</si>
  <si>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</si>
  <si>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</si>
  <si>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</si>
  <si>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</si>
  <si>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</si>
  <si>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</si>
  <si>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</si>
  <si>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</si>
  <si>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</si>
  <si>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</si>
  <si>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</si>
  <si>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</si>
  <si>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</si>
  <si>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</si>
  <si>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</si>
  <si>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</si>
  <si>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</si>
  <si>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</si>
  <si>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</si>
  <si>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</si>
  <si>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</si>
  <si>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</si>
  <si>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</si>
  <si>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</si>
  <si>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</si>
  <si>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</si>
  <si>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</si>
  <si>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</si>
  <si>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</si>
  <si>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</si>
  <si>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</si>
  <si>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</si>
  <si>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</si>
  <si>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</si>
  <si>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</si>
  <si>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</si>
  <si>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</si>
  <si>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</si>
  <si>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</si>
  <si>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</si>
  <si>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</si>
  <si>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</si>
  <si>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</si>
  <si>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</si>
  <si>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</si>
  <si>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</si>
  <si>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</si>
  <si>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</si>
  <si>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</si>
  <si>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</si>
  <si>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</si>
  <si>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</si>
  <si>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</si>
  <si>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</si>
  <si>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</si>
  <si>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</si>
  <si>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</si>
  <si>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</si>
  <si>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</si>
  <si>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</si>
  <si>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</si>
  <si>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</si>
  <si>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</si>
  <si>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</si>
  <si>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</si>
  <si>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</si>
  <si>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</si>
  <si>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</si>
  <si>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</si>
  <si>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</si>
  <si>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</si>
  <si>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</si>
  <si>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</si>
  <si>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</si>
  <si>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</si>
  <si>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</si>
  <si>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</si>
  <si>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</si>
  <si>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</si>
  <si>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</si>
  <si>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</si>
  <si>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</si>
  <si>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</si>
  <si>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</si>
  <si>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</si>
  <si>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</si>
  <si>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</si>
  <si>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</si>
  <si>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</si>
  <si>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</si>
  <si>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</si>
  <si>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</si>
  <si>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</si>
  <si>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</si>
  <si>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</si>
  <si>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</si>
  <si>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</si>
  <si>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</si>
  <si>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</si>
  <si>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</si>
  <si>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</si>
  <si>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</si>
  <si>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</si>
  <si>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</si>
  <si>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</si>
  <si>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</si>
  <si>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</si>
  <si>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</si>
  <si>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</si>
  <si>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</si>
  <si>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</si>
  <si>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</si>
  <si>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</si>
  <si>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</si>
  <si>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</si>
  <si>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</si>
  <si>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</si>
  <si>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</si>
  <si>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</si>
  <si>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</si>
  <si>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</si>
  <si>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</si>
  <si>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</si>
  <si>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</si>
  <si>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</si>
  <si>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</si>
  <si>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</si>
  <si>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</si>
  <si>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</si>
  <si>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</si>
  <si>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</si>
  <si>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</si>
  <si>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</si>
  <si>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</si>
  <si>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</si>
  <si>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</si>
  <si>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</si>
  <si>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</si>
  <si>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</si>
  <si>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</si>
  <si>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</si>
  <si>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</si>
  <si>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</si>
  <si>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</si>
  <si>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</si>
  <si>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</si>
  <si>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</si>
  <si>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</si>
  <si>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</si>
  <si>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</si>
  <si>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</si>
  <si>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</si>
  <si>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</si>
  <si>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</si>
  <si>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</si>
  <si>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</si>
  <si>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</si>
  <si>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</si>
  <si>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</si>
  <si>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</si>
  <si>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</si>
  <si>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</si>
  <si>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</si>
  <si>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</si>
  <si>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</si>
  <si>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</si>
  <si>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</si>
  <si>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</si>
  <si>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</si>
  <si>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</si>
  <si>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</si>
  <si>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</si>
  <si>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</si>
  <si>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</si>
  <si>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</si>
  <si>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</si>
  <si>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</si>
  <si>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</si>
  <si>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</si>
  <si>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</si>
  <si>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</si>
  <si>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</si>
  <si>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</si>
  <si>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</si>
  <si>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</si>
  <si>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</si>
  <si>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</si>
  <si>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</si>
  <si>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</si>
  <si>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</si>
  <si>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</si>
  <si>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</si>
  <si>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</si>
  <si>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</si>
  <si>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</si>
  <si>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</si>
  <si>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</si>
  <si>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</si>
  <si>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</si>
  <si>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</si>
  <si>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</si>
  <si>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</si>
  <si>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</si>
  <si>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</si>
  <si>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</si>
  <si>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</si>
  <si>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</si>
  <si>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</si>
  <si>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</si>
  <si>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</si>
  <si>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</si>
  <si>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</si>
  <si>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</si>
  <si>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</si>
  <si>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</si>
  <si>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</si>
  <si>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</si>
  <si>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</si>
  <si>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</si>
  <si>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</si>
  <si>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</si>
  <si>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</si>
  <si>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</si>
  <si>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</si>
  <si>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</si>
  <si>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</si>
  <si>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</si>
  <si>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</si>
  <si>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</si>
  <si>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</si>
  <si>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</si>
  <si>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</si>
  <si>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</si>
  <si>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</si>
  <si>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</si>
  <si>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</si>
  <si>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</si>
  <si>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</si>
  <si>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</si>
  <si>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</si>
  <si>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</si>
  <si>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</si>
  <si>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</si>
  <si>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</si>
  <si>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</si>
  <si>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</si>
  <si>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</si>
  <si>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</si>
  <si>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</si>
  <si>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</si>
  <si>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</si>
  <si>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</si>
  <si>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</si>
  <si>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</si>
  <si>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</si>
  <si>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</si>
  <si>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</si>
  <si>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</si>
  <si>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</si>
  <si>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</si>
  <si>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</si>
  <si>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</si>
  <si>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</si>
  <si>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</si>
  <si>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</si>
  <si>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</si>
  <si>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</si>
  <si>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</si>
  <si>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</si>
  <si>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</si>
  <si>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</si>
  <si>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</si>
  <si>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</si>
  <si>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</si>
  <si>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</si>
  <si>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</si>
  <si>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</si>
  <si>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</si>
  <si>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</si>
  <si>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</si>
  <si>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</si>
  <si>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</si>
  <si>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</si>
  <si>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</si>
  <si>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</si>
  <si>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</si>
  <si>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</si>
  <si>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</si>
  <si>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</si>
  <si>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</si>
  <si>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</si>
  <si>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</si>
  <si>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</si>
  <si>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</si>
  <si>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</si>
  <si>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</si>
  <si>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</si>
  <si>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</si>
  <si>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</si>
  <si>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</si>
  <si>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</si>
  <si>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</si>
  <si>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</si>
  <si>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</si>
  <si>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</si>
  <si>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</si>
  <si>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</si>
  <si>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</si>
  <si>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</si>
  <si>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</si>
  <si>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</si>
  <si>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</si>
  <si>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</si>
  <si>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</si>
  <si>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</si>
  <si>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</si>
  <si>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</si>
  <si>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</si>
  <si>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</si>
  <si>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</si>
  <si>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</si>
  <si>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</si>
  <si>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</si>
  <si>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</si>
  <si>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</si>
  <si>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</si>
  <si>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</si>
  <si>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</si>
  <si>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</si>
  <si>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</si>
  <si>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</si>
  <si>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</si>
  <si>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</si>
  <si>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</si>
  <si>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</si>
  <si>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</si>
  <si>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</si>
  <si>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</si>
  <si>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</si>
  <si>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</si>
  <si>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</si>
  <si>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</si>
  <si>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</si>
  <si>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</si>
  <si>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</si>
  <si>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</si>
  <si>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</si>
  <si>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</si>
  <si>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</si>
  <si>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</si>
  <si>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</si>
  <si>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</si>
  <si>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</si>
  <si>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</si>
  <si>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</si>
  <si>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</si>
  <si>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</si>
  <si>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</si>
  <si>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</si>
  <si>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</si>
  <si>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</si>
  <si>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</si>
  <si>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</si>
  <si>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</si>
  <si>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</si>
  <si>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</si>
  <si>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</si>
  <si>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</si>
  <si>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</si>
  <si>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</si>
  <si>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</si>
  <si>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</si>
  <si>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</si>
  <si>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</si>
  <si>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</si>
  <si>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</si>
  <si>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</si>
  <si>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</si>
  <si>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</si>
  <si>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</si>
  <si>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</si>
  <si>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</si>
  <si>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</si>
  <si>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</si>
  <si>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</si>
  <si>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</si>
  <si>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</si>
  <si>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</si>
  <si>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</si>
  <si>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</si>
  <si>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</si>
  <si>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</si>
  <si>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</si>
  <si>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</si>
  <si>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</si>
  <si>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</si>
  <si>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</si>
  <si>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</si>
  <si>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</si>
  <si>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</si>
  <si>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</si>
  <si>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</si>
  <si>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</si>
  <si>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</si>
  <si>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</si>
  <si>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</si>
  <si>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</si>
  <si>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</si>
  <si>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</si>
  <si>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</si>
  <si>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</si>
  <si>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</si>
  <si>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</si>
  <si>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</si>
  <si>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</si>
  <si>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</si>
  <si>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</si>
  <si>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</si>
  <si>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</si>
  <si>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</si>
  <si>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</si>
  <si>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</si>
  <si>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</si>
  <si>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</si>
  <si>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</si>
  <si>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</si>
  <si>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</si>
  <si>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</si>
  <si>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</si>
  <si>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</si>
  <si>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</si>
  <si>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</si>
  <si>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</si>
  <si>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</si>
  <si>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</si>
  <si>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</si>
  <si>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</si>
  <si>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</si>
  <si>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</si>
  <si>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</si>
  <si>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</si>
  <si>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</si>
  <si>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</si>
  <si>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</si>
  <si>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</si>
  <si>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</si>
  <si>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</si>
  <si>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</si>
  <si>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</si>
  <si>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</si>
  <si>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</si>
  <si>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</si>
  <si>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</si>
  <si>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</si>
  <si>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</si>
  <si>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</si>
  <si>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</si>
  <si>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</si>
  <si>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</si>
  <si>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</si>
  <si>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</si>
  <si>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</si>
  <si>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</si>
  <si>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</si>
  <si>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</si>
  <si>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</si>
  <si>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</si>
  <si>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</si>
  <si>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</si>
  <si>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</si>
  <si>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</si>
  <si>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</si>
  <si>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</si>
  <si>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</si>
  <si>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</si>
  <si>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</si>
  <si>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</si>
  <si>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</si>
  <si>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</si>
  <si>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</si>
  <si>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</si>
  <si>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</si>
  <si>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</si>
  <si>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</si>
  <si>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</si>
  <si>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</si>
  <si>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</si>
  <si>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</si>
  <si>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</si>
  <si>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</si>
  <si>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</si>
  <si>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</si>
  <si>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</si>
  <si>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</si>
  <si>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</si>
  <si>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</si>
  <si>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</si>
  <si>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</si>
  <si>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</si>
  <si>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</si>
  <si>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</si>
  <si>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</si>
  <si>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</si>
  <si>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</si>
  <si>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</si>
  <si>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</si>
  <si>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</si>
  <si>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</si>
  <si>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</si>
  <si>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</si>
  <si>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</si>
  <si>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</si>
  <si>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</si>
  <si>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</si>
  <si>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</si>
  <si>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</si>
  <si>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</si>
  <si>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</si>
  <si>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</si>
  <si>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</si>
  <si>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</si>
  <si>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</si>
  <si>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</si>
  <si>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</si>
  <si>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</si>
  <si>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</si>
  <si>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</si>
  <si>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</si>
  <si>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</si>
  <si>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</si>
  <si>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</si>
  <si>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</si>
  <si>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</si>
  <si>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</si>
  <si>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</si>
  <si>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</si>
  <si>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</si>
  <si>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</si>
  <si>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</si>
  <si>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</si>
  <si>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</si>
  <si>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</si>
  <si>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</si>
  <si>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</si>
  <si>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</si>
  <si>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</si>
  <si>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</si>
  <si>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</si>
  <si>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</si>
  <si>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</si>
  <si>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</si>
  <si>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</si>
  <si>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</si>
  <si>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</si>
  <si>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</si>
  <si>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</si>
  <si>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</si>
  <si>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</si>
  <si>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</si>
  <si>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</si>
  <si>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</si>
  <si>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</si>
  <si>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</si>
  <si>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</si>
  <si>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</si>
  <si>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</si>
  <si>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</si>
  <si>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</si>
  <si>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</si>
  <si>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</si>
  <si>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</si>
  <si>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</si>
  <si>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</si>
  <si>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</si>
  <si>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</si>
  <si>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</si>
  <si>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</si>
  <si>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</si>
  <si>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</si>
  <si>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</si>
  <si>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</si>
  <si>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</si>
  <si>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</si>
  <si>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</si>
  <si>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</si>
  <si>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</si>
  <si>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</si>
  <si>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</si>
  <si>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</si>
  <si>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</si>
  <si>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</si>
  <si>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</si>
  <si>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</si>
  <si>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</si>
  <si>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</si>
  <si>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</si>
  <si>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</si>
  <si>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</si>
  <si>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</si>
  <si>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</si>
  <si>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</si>
  <si>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</si>
  <si>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</si>
  <si>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</si>
  <si>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</si>
  <si>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</si>
  <si>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</si>
  <si>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</si>
  <si>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</si>
  <si>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</si>
  <si>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</si>
  <si>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</si>
  <si>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</si>
  <si>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</si>
  <si>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</si>
  <si>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</si>
  <si>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</si>
  <si>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</si>
  <si>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</si>
  <si>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</si>
  <si>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</si>
  <si>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</si>
  <si>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</si>
  <si>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</si>
  <si>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</si>
  <si>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</si>
  <si>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</si>
  <si>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</si>
  <si>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</si>
  <si>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</si>
  <si>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</si>
  <si>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</si>
  <si>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</si>
  <si>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</si>
  <si>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</si>
  <si>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</si>
  <si>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</si>
  <si>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</si>
  <si>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</si>
  <si>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</si>
  <si>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</si>
  <si>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</si>
  <si>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</si>
  <si>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</si>
  <si>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</si>
  <si>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</si>
  <si>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</si>
  <si>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</si>
  <si>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</si>
  <si>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</si>
  <si>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</si>
  <si>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</si>
  <si>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</si>
  <si>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</si>
  <si>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</si>
  <si>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</si>
  <si>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</si>
  <si>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</si>
  <si>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</si>
  <si>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</si>
  <si>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</si>
  <si>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</si>
  <si>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</si>
  <si>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</si>
  <si>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</si>
  <si>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</si>
  <si>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</si>
  <si>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</si>
  <si>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</si>
  <si>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</si>
  <si>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</si>
  <si>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</si>
  <si>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</si>
  <si>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</si>
  <si>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</si>
  <si>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</si>
  <si>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</si>
  <si>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</si>
  <si>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</si>
  <si>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</si>
  <si>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</si>
  <si>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</si>
  <si>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</si>
  <si>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</si>
  <si>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</si>
  <si>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</si>
  <si>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</si>
  <si>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</si>
  <si>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</si>
  <si>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</si>
  <si>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</si>
  <si>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</si>
  <si>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</si>
  <si>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</si>
  <si>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</si>
  <si>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</si>
  <si>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</si>
  <si>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</si>
  <si>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</si>
  <si>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</si>
  <si>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</si>
  <si>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</si>
  <si>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</si>
  <si>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</si>
  <si>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</si>
  <si>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</si>
  <si>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</si>
  <si>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</si>
  <si>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</si>
  <si>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</si>
  <si>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</si>
  <si>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</si>
  <si>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</si>
  <si>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</si>
  <si>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</si>
  <si>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</si>
  <si>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</si>
  <si>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</si>
  <si>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</si>
  <si>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</si>
  <si>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</si>
  <si>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</si>
  <si>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</si>
  <si>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</si>
  <si>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</si>
  <si>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</si>
  <si>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</si>
  <si>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</si>
  <si>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</si>
  <si>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</si>
  <si>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</si>
  <si>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</si>
  <si>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</si>
  <si>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</si>
  <si>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</si>
  <si>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</si>
  <si>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</si>
  <si>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</si>
  <si>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</si>
  <si>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</si>
  <si>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</si>
  <si>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</si>
  <si>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</si>
  <si>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</si>
  <si>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</si>
  <si>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</si>
  <si>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</si>
  <si>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</si>
  <si>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</si>
  <si>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</si>
  <si>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</si>
  <si>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</si>
  <si>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</si>
  <si>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</si>
  <si>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</si>
  <si>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</si>
  <si>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</si>
  <si>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</si>
  <si>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</si>
  <si>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</si>
  <si>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</si>
  <si>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</si>
  <si>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</si>
  <si>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</si>
  <si>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</si>
  <si>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</si>
  <si>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</si>
  <si>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</si>
  <si>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</si>
  <si>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</si>
  <si>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</si>
  <si>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</si>
  <si>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</si>
  <si>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</si>
  <si>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</si>
  <si>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</si>
  <si>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</si>
  <si>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</si>
  <si>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</si>
  <si>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</si>
  <si>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</si>
  <si>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</si>
  <si>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</si>
  <si>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</si>
  <si>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</si>
  <si>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</si>
  <si>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</si>
  <si>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</si>
  <si>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</si>
  <si>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</si>
  <si>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</si>
  <si>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</si>
  <si>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</si>
  <si>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</si>
  <si>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</si>
  <si>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</si>
  <si>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</si>
  <si>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</si>
  <si>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</si>
  <si>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</si>
  <si>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</si>
  <si>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</si>
  <si>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</si>
  <si>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</si>
  <si>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</si>
  <si>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</si>
  <si>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</si>
  <si>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</si>
  <si>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</si>
  <si>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</si>
  <si>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</si>
  <si>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</si>
  <si>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</si>
  <si>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</si>
  <si>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</si>
  <si>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</si>
  <si>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</si>
  <si>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</si>
  <si>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</si>
  <si>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</si>
  <si>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</si>
  <si>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</si>
  <si>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</si>
  <si>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</si>
  <si>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</si>
  <si>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</si>
  <si>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</si>
  <si>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</si>
  <si>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</si>
  <si>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</si>
  <si>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</si>
  <si>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</si>
  <si>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</si>
  <si>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</si>
  <si>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</si>
  <si>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</si>
  <si>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</si>
  <si>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</si>
  <si>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</si>
  <si>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</si>
  <si>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</si>
  <si>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</si>
  <si>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</si>
  <si>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</si>
  <si>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</si>
  <si>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</si>
  <si>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</si>
  <si>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</si>
  <si>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</si>
  <si>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</si>
  <si>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</si>
  <si>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</si>
  <si>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</si>
  <si>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</si>
  <si>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</si>
  <si>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</si>
  <si>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</si>
  <si>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</si>
  <si>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</si>
  <si>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</si>
  <si>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</si>
  <si>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</si>
  <si>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</si>
  <si>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</si>
  <si>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</si>
  <si>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</si>
  <si>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</si>
  <si>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</si>
  <si>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</si>
  <si>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</si>
  <si>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</si>
  <si>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</si>
  <si>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</si>
  <si>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</si>
  <si>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</si>
  <si>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</si>
  <si>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</si>
  <si>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</si>
  <si>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</si>
  <si>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</si>
  <si>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</si>
  <si>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</si>
  <si>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</si>
  <si>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</si>
  <si>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</si>
  <si>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</si>
  <si>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</si>
  <si>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</si>
  <si>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</si>
  <si>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</si>
  <si>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</si>
  <si>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</si>
  <si>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</si>
  <si>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</si>
  <si>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</si>
  <si>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</si>
  <si>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</si>
  <si>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</si>
  <si>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</si>
  <si>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</si>
  <si>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</si>
  <si>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</si>
  <si>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</si>
  <si>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</si>
  <si>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</si>
  <si>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</si>
  <si>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</si>
  <si>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</si>
  <si>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</si>
  <si>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</si>
  <si>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</si>
  <si>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</si>
  <si>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</si>
  <si>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</si>
  <si>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</si>
  <si>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</si>
  <si>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</si>
  <si>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</si>
  <si>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</si>
  <si>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</si>
  <si>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</si>
  <si>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</si>
  <si>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</si>
  <si>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</si>
  <si>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</si>
  <si>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</si>
  <si>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</si>
  <si>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</si>
  <si>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</si>
  <si>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</si>
  <si>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</si>
  <si>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</si>
  <si>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</si>
  <si>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</si>
  <si>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</si>
  <si>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</si>
  <si>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</si>
  <si>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</si>
  <si>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</si>
  <si>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</si>
  <si>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</si>
  <si>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</si>
  <si>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</si>
  <si>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</si>
  <si>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</si>
  <si>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</si>
  <si>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</si>
  <si>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</si>
  <si>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</si>
  <si>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</si>
  <si>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</si>
  <si>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</si>
  <si>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</si>
  <si>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</si>
  <si>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</si>
  <si>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</si>
  <si>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</si>
  <si>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</si>
  <si>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</si>
  <si>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</si>
  <si>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</si>
  <si>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</si>
  <si>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</si>
  <si>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</si>
  <si>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</si>
  <si>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</si>
  <si>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</si>
  <si>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</si>
  <si>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</si>
  <si>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</si>
  <si>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</si>
  <si>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</si>
  <si>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</si>
  <si>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</si>
  <si>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</si>
  <si>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</si>
  <si>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</si>
  <si>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</si>
  <si>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</si>
  <si>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</si>
  <si>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</si>
  <si>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</si>
  <si>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</si>
  <si>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</si>
  <si>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</si>
  <si>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</si>
  <si>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</si>
  <si>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</si>
  <si>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</si>
  <si>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</si>
  <si>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</si>
  <si>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</si>
  <si>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</si>
  <si>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</si>
  <si>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</si>
  <si>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</si>
  <si>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</si>
  <si>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</si>
  <si>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</si>
  <si>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</si>
  <si>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</si>
  <si>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</si>
  <si>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</si>
  <si>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</si>
  <si>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</si>
  <si>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</si>
  <si>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</si>
  <si>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</si>
  <si>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</si>
  <si>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</si>
  <si>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</si>
  <si>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</si>
  <si>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</si>
  <si>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</si>
  <si>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</si>
  <si>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</si>
  <si>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</si>
  <si>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</si>
  <si>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</si>
  <si>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</si>
  <si>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</si>
  <si>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</si>
  <si>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</si>
  <si>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</si>
  <si>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</si>
  <si>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</si>
  <si>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</si>
  <si>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</si>
  <si>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</si>
  <si>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</si>
  <si>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</si>
  <si>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</si>
  <si>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</si>
  <si>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</si>
  <si>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</si>
  <si>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</si>
  <si>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</si>
  <si>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</si>
  <si>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</si>
  <si>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</si>
  <si>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</si>
  <si>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</si>
  <si>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</si>
  <si>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</si>
  <si>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</si>
  <si>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</si>
  <si>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</si>
  <si>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</si>
  <si>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</si>
  <si>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</si>
  <si>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</si>
  <si>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</si>
  <si>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</si>
  <si>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</si>
  <si>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</si>
  <si>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</si>
  <si>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</si>
  <si>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</si>
  <si>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</si>
  <si>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</si>
  <si>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</si>
  <si>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</si>
  <si>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</si>
  <si>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</si>
  <si>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</si>
  <si>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</si>
  <si>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</si>
  <si>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</si>
  <si>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</si>
  <si>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</si>
  <si>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</si>
  <si>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</si>
  <si>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</si>
  <si>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</si>
  <si>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</si>
  <si>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</si>
  <si>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</si>
  <si>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</si>
  <si>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</si>
  <si>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</si>
  <si>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</si>
  <si>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</si>
  <si>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</si>
  <si>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</si>
  <si>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</si>
  <si>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</si>
  <si>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</si>
  <si>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</si>
  <si>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</si>
  <si>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</si>
  <si>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</si>
  <si>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</si>
  <si>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</si>
  <si>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</si>
  <si>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</si>
  <si>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</si>
  <si>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</si>
  <si>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</si>
  <si>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</si>
  <si>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</si>
  <si>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</si>
  <si>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</si>
  <si>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</si>
  <si>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</si>
  <si>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</si>
  <si>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</si>
  <si>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</si>
  <si>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</si>
  <si>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</si>
  <si>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</si>
  <si>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</si>
  <si>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</si>
  <si>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</si>
  <si>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</si>
  <si>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</si>
  <si>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</si>
  <si>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</si>
  <si>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</si>
  <si>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</si>
  <si>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</si>
  <si>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</si>
  <si>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</si>
  <si>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</si>
  <si>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</si>
  <si>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</si>
  <si>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</si>
  <si>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</si>
  <si>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</si>
  <si>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</si>
  <si>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</si>
  <si>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</si>
  <si>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</si>
  <si>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</si>
  <si>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</si>
  <si>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</si>
  <si>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</si>
  <si>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</si>
  <si>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</si>
  <si>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</si>
  <si>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</si>
  <si>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</si>
  <si>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</si>
  <si>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</si>
  <si>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</si>
  <si>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</si>
  <si>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</si>
  <si>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</si>
  <si>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</si>
  <si>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</si>
  <si>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</si>
  <si>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</si>
  <si>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</si>
  <si>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</si>
  <si>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</si>
  <si>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</si>
  <si>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</si>
  <si>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</si>
  <si>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</si>
  <si>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</si>
  <si>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</si>
  <si>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</si>
  <si>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</si>
  <si>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</si>
  <si>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</si>
  <si>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</si>
  <si>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</si>
  <si>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</si>
  <si>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</si>
  <si>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</si>
  <si>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</si>
  <si>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</si>
  <si>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</si>
  <si>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</si>
  <si>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</si>
  <si>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</si>
  <si>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</si>
  <si>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</si>
  <si>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</si>
  <si>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</si>
  <si>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</si>
  <si>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</si>
  <si>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</si>
  <si>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</si>
  <si>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</si>
  <si>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</si>
  <si>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</si>
  <si>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</si>
  <si>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</si>
  <si>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</si>
  <si>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</si>
  <si>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</si>
  <si>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</si>
  <si>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</si>
  <si>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</si>
  <si>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</si>
  <si>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</si>
  <si>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</si>
  <si>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</si>
  <si>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</si>
  <si>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</si>
  <si>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</si>
  <si>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</si>
  <si>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</si>
  <si>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</si>
  <si>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</si>
  <si>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</si>
  <si>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</si>
  <si>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</si>
  <si>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</si>
  <si>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</si>
  <si>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</si>
  <si>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</si>
  <si>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</si>
  <si>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</si>
  <si>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</si>
  <si>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</si>
  <si>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</si>
  <si>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</si>
  <si>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</si>
  <si>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</si>
  <si>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</si>
  <si>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</si>
  <si>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</si>
  <si>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</si>
  <si>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</si>
  <si>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</si>
  <si>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</si>
  <si>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</si>
  <si>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</si>
  <si>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</si>
  <si>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</si>
  <si>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</si>
  <si>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</si>
  <si>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</si>
  <si>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</si>
  <si>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</si>
  <si>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</si>
  <si>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</si>
  <si>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</si>
  <si>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</si>
  <si>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</si>
  <si>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</si>
  <si>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</si>
  <si>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</si>
  <si>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</si>
  <si>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</si>
  <si>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</si>
  <si>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</si>
  <si>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</si>
  <si>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</si>
  <si>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</si>
  <si>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</si>
  <si>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</si>
  <si>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</si>
  <si>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</si>
  <si>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</si>
  <si>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</si>
  <si>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</si>
  <si>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</si>
  <si>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</si>
  <si>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</si>
  <si>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</si>
  <si>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</si>
  <si>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</si>
  <si>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</si>
  <si>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</si>
  <si>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</si>
  <si>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</si>
  <si>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</si>
  <si>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</si>
  <si>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</si>
  <si>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</si>
  <si>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</si>
  <si>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</si>
  <si>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</si>
  <si>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</si>
  <si>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</si>
  <si>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</si>
  <si>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</si>
  <si>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</si>
  <si>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</si>
  <si>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</si>
  <si>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</si>
  <si>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</si>
  <si>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</si>
  <si>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</si>
  <si>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</si>
  <si>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</si>
  <si>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</si>
  <si>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</si>
  <si>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</si>
  <si>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</si>
  <si>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</si>
  <si>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</si>
  <si>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</si>
  <si>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</si>
  <si>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</si>
  <si>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</si>
  <si>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</si>
  <si>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</si>
  <si>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</si>
  <si>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</si>
  <si>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</si>
  <si>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</si>
  <si>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</si>
  <si>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</si>
  <si>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</si>
  <si>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</si>
  <si>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</si>
  <si>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</si>
  <si>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</si>
  <si>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</si>
  <si>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</si>
  <si>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</si>
  <si>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</si>
  <si>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</si>
  <si>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</si>
  <si>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</si>
  <si>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</si>
  <si>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</si>
  <si>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</si>
  <si>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</si>
  <si>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</si>
  <si>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</si>
  <si>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</si>
  <si>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</si>
  <si>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</si>
  <si>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</si>
  <si>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</si>
  <si>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</si>
  <si>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</si>
  <si>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</si>
  <si>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</si>
  <si>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</si>
  <si>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</si>
  <si>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</si>
  <si>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</si>
  <si>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</si>
  <si>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</si>
  <si>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</si>
  <si>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</si>
  <si>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</si>
  <si>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</si>
  <si>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</si>
  <si>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</si>
  <si>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</si>
  <si>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</si>
  <si>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</si>
  <si>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</si>
  <si>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</si>
  <si>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</si>
  <si>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</si>
  <si>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</si>
  <si>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</si>
  <si>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</si>
  <si>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</si>
  <si>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</si>
  <si>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</si>
  <si>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</si>
  <si>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</si>
  <si>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</si>
  <si>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</si>
  <si>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</si>
  <si>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</si>
  <si>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</si>
  <si>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</si>
  <si>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</si>
  <si>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</si>
  <si>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</si>
  <si>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</si>
  <si>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</si>
  <si>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</si>
  <si>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</si>
  <si>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</si>
  <si>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</si>
  <si>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</si>
  <si>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</si>
  <si>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</si>
  <si>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</si>
  <si>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</si>
  <si>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</si>
  <si>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</si>
  <si>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</si>
  <si>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</si>
  <si>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</si>
  <si>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</si>
  <si>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</si>
  <si>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</si>
  <si>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</si>
  <si>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</si>
  <si>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</si>
  <si>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</si>
  <si>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</si>
  <si>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</si>
  <si>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</si>
  <si>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</si>
  <si>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</si>
  <si>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</si>
  <si>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</si>
  <si>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</si>
  <si>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</si>
  <si>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</si>
  <si>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</si>
  <si>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</si>
  <si>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</si>
  <si>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</si>
  <si>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</si>
  <si>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</si>
  <si>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</si>
  <si>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</si>
  <si>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</si>
  <si>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</si>
  <si>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</si>
  <si>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</si>
  <si>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</si>
  <si>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</si>
  <si>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</si>
  <si>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</si>
  <si>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</si>
  <si>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</si>
  <si>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</si>
  <si>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</si>
  <si>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</si>
  <si>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</si>
  <si>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</si>
  <si>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</si>
  <si>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</si>
  <si>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</si>
  <si>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</si>
  <si>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</si>
  <si>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</si>
  <si>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</si>
  <si>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</si>
  <si>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</si>
  <si>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</si>
  <si>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</si>
  <si>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</si>
  <si>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</si>
  <si>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</si>
  <si>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</si>
  <si>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</si>
  <si>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</si>
  <si>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</si>
  <si>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</si>
  <si>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</si>
  <si>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</si>
  <si>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</si>
  <si>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</si>
  <si>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</si>
  <si>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</si>
  <si>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</si>
  <si>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</si>
  <si>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</si>
  <si>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</si>
  <si>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</si>
  <si>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</si>
  <si>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</si>
  <si>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</si>
  <si>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</si>
  <si>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</si>
  <si>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</si>
  <si>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</si>
  <si>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</si>
  <si>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</si>
  <si>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</si>
  <si>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</si>
  <si>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</si>
  <si>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</si>
  <si>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</si>
  <si>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</si>
  <si>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</si>
  <si>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</si>
  <si>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</si>
  <si>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</si>
  <si>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</si>
  <si>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</si>
  <si>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</si>
  <si>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</si>
  <si>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</si>
  <si>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</si>
  <si>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</si>
  <si>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</si>
  <si>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</si>
  <si>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</si>
  <si>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</si>
  <si>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</si>
  <si>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</si>
  <si>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</si>
  <si>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</si>
  <si>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</si>
  <si>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</si>
  <si>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</si>
  <si>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</si>
  <si>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</si>
  <si>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</si>
  <si>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</si>
  <si>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</si>
  <si>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</si>
  <si>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</si>
  <si>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</si>
  <si>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</si>
  <si>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</si>
  <si>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</si>
  <si>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</si>
  <si>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</si>
  <si>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</si>
  <si>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</si>
  <si>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</si>
  <si>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</si>
  <si>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</si>
  <si>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</si>
  <si>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</si>
  <si>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</si>
  <si>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</si>
  <si>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</si>
  <si>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</si>
  <si>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</si>
  <si>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</si>
  <si>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</si>
  <si>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</si>
  <si>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</si>
  <si>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</si>
  <si>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</si>
  <si>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</si>
  <si>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</si>
  <si>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</si>
  <si>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</si>
  <si>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</si>
  <si>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</si>
  <si>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</si>
  <si>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</si>
  <si>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</si>
  <si>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</si>
  <si>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</si>
  <si>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</si>
  <si>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</si>
  <si>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</si>
  <si>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</si>
  <si>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</si>
  <si>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</si>
  <si>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</si>
  <si>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</si>
  <si>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</si>
  <si>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</si>
  <si>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</si>
  <si>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</si>
  <si>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</si>
  <si>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</si>
  <si>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</si>
  <si>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</si>
  <si>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</si>
  <si>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</si>
  <si>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</si>
  <si>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</si>
  <si>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</si>
  <si>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</si>
  <si>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</si>
  <si>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</si>
  <si>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</si>
  <si>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</si>
  <si>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</si>
  <si>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</si>
  <si>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</si>
  <si>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</si>
  <si>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</si>
  <si>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</si>
  <si>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</si>
  <si>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</si>
  <si>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</si>
  <si>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</si>
  <si>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</si>
  <si>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</si>
  <si>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</si>
  <si>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</si>
  <si>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</si>
  <si>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</si>
  <si>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</si>
  <si>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</si>
  <si>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</si>
  <si>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</si>
  <si>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</si>
  <si>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</si>
  <si>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</si>
  <si>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</si>
  <si>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</si>
  <si>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</si>
  <si>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</si>
  <si>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</si>
  <si>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</si>
  <si>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</si>
  <si>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</si>
  <si>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</si>
  <si>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</si>
  <si>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</si>
  <si>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</si>
  <si>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</si>
  <si>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</si>
  <si>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</si>
  <si>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</si>
  <si>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</si>
  <si>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</si>
  <si>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</si>
  <si>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</si>
  <si>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</si>
  <si>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</si>
  <si>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</si>
  <si>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</si>
  <si>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</si>
  <si>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</si>
  <si>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</si>
  <si>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</si>
  <si>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</si>
  <si>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</si>
  <si>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</si>
  <si>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</si>
  <si>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</si>
  <si>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</si>
  <si>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</si>
  <si>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</si>
  <si>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</si>
  <si>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</si>
  <si>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</si>
  <si>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</si>
  <si>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</si>
  <si>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</si>
  <si>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</si>
  <si>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</si>
  <si>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</si>
  <si>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</si>
  <si>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</si>
  <si>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</si>
  <si>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</si>
  <si>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</si>
  <si>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</si>
  <si>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</si>
  <si>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</si>
  <si>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</si>
  <si>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</si>
  <si>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</si>
  <si>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</si>
  <si>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</si>
  <si>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</si>
  <si>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</si>
  <si>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</si>
  <si>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</si>
  <si>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</si>
  <si>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</si>
  <si>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</si>
  <si>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</si>
  <si>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</si>
  <si>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</si>
  <si>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</si>
  <si>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</si>
  <si>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</si>
  <si>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</si>
  <si>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</si>
  <si>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</si>
  <si>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</si>
  <si>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</si>
  <si>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</si>
  <si>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</si>
  <si>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</si>
  <si>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</si>
  <si>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</si>
  <si>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</si>
  <si>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</si>
  <si>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</si>
  <si>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</si>
  <si>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</si>
  <si>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</si>
  <si>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</si>
  <si>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</si>
  <si>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</si>
  <si>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</si>
  <si>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</si>
  <si>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</si>
  <si>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</si>
  <si>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</si>
  <si>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</si>
  <si>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</si>
  <si>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</si>
  <si>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</si>
  <si>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</si>
  <si>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</si>
  <si>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</si>
  <si>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</si>
  <si>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</si>
  <si>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</si>
  <si>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</si>
  <si>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</si>
  <si>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</si>
  <si>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</si>
  <si>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</si>
  <si>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</si>
  <si>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</si>
  <si>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</si>
  <si>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</si>
  <si>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</si>
  <si>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</si>
  <si>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</si>
  <si>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</si>
  <si>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</si>
  <si>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</si>
  <si>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</si>
  <si>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</si>
  <si>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</si>
  <si>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</si>
  <si>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</si>
  <si>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</si>
  <si>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</si>
  <si>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</si>
  <si>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</si>
  <si>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</si>
  <si>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</si>
  <si>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</si>
  <si>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</si>
  <si>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</si>
  <si>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</si>
  <si>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</si>
  <si>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</si>
  <si>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</si>
  <si>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</si>
  <si>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</si>
  <si>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</si>
  <si>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</si>
  <si>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</si>
  <si>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</si>
  <si>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</si>
  <si>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</si>
  <si>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</si>
  <si>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</si>
  <si>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</si>
  <si>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</si>
  <si>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</si>
  <si>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</si>
  <si>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</si>
  <si>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</si>
  <si>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</si>
  <si>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</si>
  <si>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</si>
  <si>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</si>
  <si>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</si>
  <si>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</si>
  <si>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</si>
  <si>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</si>
  <si>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</si>
  <si>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</si>
  <si>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</si>
  <si>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</si>
  <si>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</si>
  <si>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</si>
  <si>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</si>
  <si>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</si>
  <si>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</si>
  <si>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</si>
  <si>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</si>
  <si>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</si>
  <si>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</si>
  <si>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</si>
  <si>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</si>
  <si>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</si>
  <si>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</si>
  <si>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</si>
  <si>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</si>
  <si>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</si>
  <si>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</si>
  <si>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</si>
  <si>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</si>
  <si>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</si>
  <si>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</si>
  <si>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</si>
  <si>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</si>
  <si>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</si>
  <si>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</si>
  <si>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</si>
  <si>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</si>
  <si>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</si>
  <si>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</si>
  <si>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</si>
  <si>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</si>
  <si>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</si>
  <si>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</si>
  <si>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</si>
  <si>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</si>
  <si>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</si>
  <si>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</si>
  <si>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</si>
  <si>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</si>
  <si>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</si>
  <si>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</si>
  <si>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</si>
  <si>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</si>
  <si>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</si>
  <si>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</si>
  <si>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</si>
  <si>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</si>
  <si>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</si>
  <si>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</si>
  <si>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</si>
  <si>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</si>
  <si>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</si>
  <si>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</si>
  <si>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</si>
  <si>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</si>
  <si>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</si>
  <si>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</si>
  <si>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</si>
  <si>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</si>
  <si>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</si>
  <si>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</si>
  <si>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</si>
  <si>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</si>
  <si>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</si>
  <si>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</si>
  <si>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</si>
  <si>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</si>
  <si>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</si>
  <si>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</si>
  <si>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</si>
  <si>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</si>
  <si>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</si>
  <si>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</si>
  <si>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</si>
  <si>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</si>
  <si>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</si>
  <si>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</si>
  <si>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</si>
  <si>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</si>
  <si>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</si>
  <si>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</si>
  <si>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</si>
  <si>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</si>
  <si>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</si>
  <si>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</si>
  <si>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</si>
  <si>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</si>
  <si>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</si>
  <si>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</si>
  <si>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</si>
  <si>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</si>
  <si>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</si>
  <si>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</si>
  <si>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</si>
  <si>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</si>
  <si>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</si>
  <si>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</si>
  <si>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</si>
  <si>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</si>
  <si>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</si>
  <si>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</si>
  <si>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</si>
  <si>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</si>
  <si>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</si>
  <si>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</si>
  <si>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</si>
  <si>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</si>
  <si>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</si>
  <si>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</si>
  <si>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</si>
  <si>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</si>
  <si>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</si>
  <si>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</si>
  <si>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</si>
  <si>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</si>
  <si>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</si>
  <si>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</si>
  <si>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</si>
  <si>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</si>
  <si>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</si>
  <si>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</si>
  <si>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</si>
  <si>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</si>
  <si>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</si>
  <si>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</si>
  <si>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</si>
  <si>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</si>
  <si>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</si>
  <si>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</si>
  <si>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</si>
  <si>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</si>
  <si>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</si>
  <si>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</si>
  <si>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</si>
  <si>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</si>
  <si>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</si>
  <si>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</si>
  <si>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</si>
  <si>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</si>
  <si>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</si>
  <si>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</si>
  <si>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</si>
  <si>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</si>
  <si>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</si>
  <si>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</si>
  <si>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</si>
  <si>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</si>
  <si>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</si>
  <si>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</si>
  <si>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</si>
  <si>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</si>
  <si>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</si>
  <si>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</si>
  <si>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</si>
  <si>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</si>
  <si>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</si>
  <si>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</si>
  <si>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</si>
  <si>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</si>
  <si>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</si>
  <si>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</si>
  <si>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</si>
  <si>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</si>
  <si>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</si>
  <si>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</si>
  <si>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</si>
  <si>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</si>
  <si>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</si>
  <si>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</si>
  <si>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</si>
  <si>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</si>
  <si>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</si>
  <si>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</si>
  <si>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</si>
  <si>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</si>
  <si>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</si>
  <si>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</si>
  <si>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</si>
  <si>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</si>
  <si>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</si>
  <si>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</si>
  <si>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</si>
  <si>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</si>
  <si>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</si>
  <si>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</si>
  <si>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</si>
  <si>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</si>
  <si>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</si>
  <si>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</si>
  <si>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</si>
  <si>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</si>
  <si>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</si>
  <si>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</si>
  <si>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</si>
  <si>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</si>
  <si>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</si>
  <si>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</si>
  <si>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</si>
  <si>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</si>
  <si>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</si>
  <si>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</si>
  <si>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</si>
  <si>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</si>
  <si>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</si>
  <si>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</si>
  <si>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</si>
  <si>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</si>
  <si>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</si>
  <si>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</si>
  <si>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</si>
  <si>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</si>
  <si>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</si>
  <si>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</si>
  <si>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</si>
  <si>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</si>
  <si>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</si>
  <si>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</si>
  <si>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</si>
  <si>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</si>
  <si>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</si>
  <si>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</si>
  <si>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</si>
  <si>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</si>
  <si>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</si>
  <si>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</si>
  <si>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</si>
  <si>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</si>
  <si>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</si>
  <si>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</si>
  <si>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</si>
  <si>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</si>
  <si>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</si>
  <si>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</si>
  <si>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</si>
  <si>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</si>
  <si>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</si>
  <si>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</si>
  <si>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</si>
  <si>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</si>
  <si>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</si>
  <si>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</si>
  <si>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</si>
  <si>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</si>
  <si>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</si>
  <si>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</si>
  <si>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</si>
  <si>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</si>
  <si>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</si>
  <si>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</si>
  <si>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</si>
  <si>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</si>
  <si>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</si>
  <si>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</si>
  <si>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</si>
  <si>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</si>
  <si>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</si>
  <si>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</si>
  <si>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</si>
  <si>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</si>
  <si>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</si>
  <si>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</si>
  <si>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</si>
  <si>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</si>
  <si>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</si>
  <si>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</si>
  <si>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</si>
  <si>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</si>
  <si>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</si>
  <si>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</si>
  <si>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</si>
  <si>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</si>
  <si>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</si>
  <si>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</si>
  <si>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</si>
  <si>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</si>
  <si>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</si>
  <si>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</si>
  <si>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</si>
  <si>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</si>
  <si>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</si>
  <si>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</si>
  <si>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</si>
  <si>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</si>
  <si>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</si>
  <si>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</si>
  <si>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</si>
  <si>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</si>
  <si>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</si>
  <si>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</si>
  <si>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</si>
  <si>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</si>
  <si>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</si>
  <si>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</si>
  <si>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</si>
  <si>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</si>
  <si>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</si>
  <si>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</si>
  <si>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</si>
  <si>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</si>
  <si>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</si>
  <si>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</si>
  <si>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</si>
  <si>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</si>
  <si>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</si>
  <si>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</si>
  <si>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</si>
  <si>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</si>
  <si>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</si>
  <si>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</si>
  <si>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</si>
  <si>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</si>
  <si>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</si>
  <si>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</si>
  <si>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</si>
  <si>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</si>
  <si>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</si>
  <si>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</si>
  <si>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</si>
  <si>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</si>
  <si>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</si>
  <si>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</si>
  <si>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</si>
  <si>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</si>
  <si>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</si>
  <si>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</si>
  <si>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</si>
  <si>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</si>
  <si>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</si>
  <si>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</si>
  <si>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</si>
  <si>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</si>
  <si>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</si>
  <si>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</si>
  <si>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</si>
  <si>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</si>
  <si>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</si>
  <si>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</si>
  <si>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</si>
  <si>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</si>
  <si>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</si>
  <si>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</si>
  <si>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</si>
  <si>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</si>
  <si>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</si>
  <si>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</si>
  <si>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</si>
  <si>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</si>
  <si>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</si>
  <si>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</si>
  <si>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</si>
  <si>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</si>
  <si>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</si>
  <si>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</si>
  <si>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</si>
  <si>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</si>
  <si>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</si>
  <si>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</si>
  <si>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</si>
  <si>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</si>
  <si>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</si>
  <si>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</si>
  <si>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</si>
  <si>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</si>
  <si>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</si>
  <si>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</si>
  <si>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</si>
  <si>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</si>
  <si>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</si>
  <si>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</si>
  <si>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</si>
  <si>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</si>
  <si>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</si>
  <si>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</si>
  <si>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</si>
  <si>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</si>
  <si>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</si>
  <si>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</si>
  <si>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</si>
  <si>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</si>
  <si>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</si>
  <si>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</si>
  <si>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</si>
  <si>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</si>
  <si>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</si>
  <si>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</si>
  <si>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</si>
  <si>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</si>
  <si>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</si>
  <si>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</si>
  <si>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</si>
  <si>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</si>
  <si>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</si>
  <si>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</si>
  <si>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</si>
  <si>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</si>
  <si>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</si>
  <si>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</si>
  <si>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</si>
  <si>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</si>
  <si>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</si>
  <si>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</si>
  <si>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</si>
  <si>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</si>
  <si>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</si>
  <si>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</si>
  <si>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</si>
  <si>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</si>
  <si>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</si>
  <si>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</si>
  <si>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</si>
  <si>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</si>
  <si>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</si>
  <si>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</si>
  <si>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</si>
  <si>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</si>
  <si>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</si>
  <si>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</si>
  <si>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</si>
  <si>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</si>
  <si>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</si>
  <si>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</si>
  <si>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</si>
  <si>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</si>
  <si>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</si>
  <si>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</si>
  <si>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</si>
  <si>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</si>
  <si>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</si>
  <si>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</si>
  <si>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</si>
  <si>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</si>
  <si>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</si>
  <si>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</si>
  <si>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</si>
  <si>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</si>
  <si>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</si>
  <si>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</si>
  <si>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</si>
  <si>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</si>
  <si>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</si>
  <si>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</si>
  <si>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</si>
  <si>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</si>
  <si>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</si>
  <si>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</si>
  <si>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</si>
  <si>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</si>
  <si>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</si>
  <si>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</si>
  <si>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</si>
  <si>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</si>
  <si>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</si>
  <si>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</si>
  <si>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</si>
  <si>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</si>
  <si>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</si>
  <si>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</si>
  <si>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</si>
  <si>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</si>
  <si>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</si>
  <si>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</si>
  <si>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</si>
  <si>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</si>
  <si>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</si>
  <si>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</si>
  <si>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</si>
  <si>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</si>
  <si>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</si>
  <si>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</si>
  <si>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</si>
  <si>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</si>
  <si>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</si>
  <si>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</si>
  <si>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</si>
  <si>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</si>
  <si>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</si>
  <si>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</si>
  <si>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</si>
  <si>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</si>
  <si>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</si>
  <si>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</si>
  <si>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</si>
  <si>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</si>
  <si>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</si>
  <si>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</si>
  <si>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</si>
  <si>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</si>
  <si>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</si>
  <si>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</si>
  <si>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</si>
  <si>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</si>
  <si>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</si>
  <si>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</si>
  <si>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</si>
  <si>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</si>
  <si>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</si>
  <si>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</si>
  <si>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</si>
  <si>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</si>
  <si>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</si>
  <si>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</si>
  <si>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</si>
  <si>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</si>
  <si>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</si>
  <si>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</si>
  <si>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</si>
  <si>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</si>
  <si>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</si>
  <si>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</si>
  <si>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</si>
  <si>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</si>
  <si>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</si>
  <si>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</si>
  <si>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</si>
  <si>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</si>
  <si>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</si>
  <si>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</si>
  <si>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</si>
  <si>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</si>
  <si>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</si>
  <si>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</si>
  <si>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</si>
  <si>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</si>
  <si>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</si>
  <si>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</si>
  <si>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</si>
  <si>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</si>
  <si>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</si>
  <si>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</si>
  <si>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</si>
  <si>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</si>
  <si>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</si>
  <si>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</si>
  <si>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</si>
  <si>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</si>
  <si>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</si>
  <si>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</si>
  <si>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</si>
  <si>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</si>
  <si>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</si>
  <si>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</si>
  <si>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</si>
  <si>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</si>
  <si>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</si>
  <si>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</si>
  <si>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</si>
  <si>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</si>
  <si>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</si>
  <si>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</si>
  <si>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</si>
  <si>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</si>
  <si>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</si>
  <si>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</si>
  <si>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</si>
  <si>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</si>
  <si>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</si>
  <si>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</si>
  <si>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</si>
  <si>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</si>
  <si>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</si>
  <si>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</si>
  <si>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</si>
  <si>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</si>
  <si>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</si>
  <si>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</si>
  <si>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</si>
  <si>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</si>
  <si>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</si>
  <si>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</si>
  <si>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</si>
  <si>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</si>
  <si>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</si>
  <si>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</si>
  <si>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</si>
  <si>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</si>
  <si>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</si>
  <si>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</si>
  <si>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</si>
  <si>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</si>
  <si>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</si>
  <si>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</si>
  <si>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</si>
  <si>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</si>
  <si>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</si>
  <si>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</si>
  <si>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</si>
  <si>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</si>
  <si>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</si>
  <si>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</si>
  <si>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</si>
  <si>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</si>
  <si>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</si>
  <si>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</si>
  <si>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</si>
  <si>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</si>
  <si>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</si>
  <si>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</si>
  <si>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</si>
  <si>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</si>
  <si>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</si>
  <si>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</si>
  <si>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</si>
  <si>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</si>
  <si>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</si>
  <si>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</si>
  <si>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</si>
  <si>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</si>
  <si>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</si>
  <si>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</si>
  <si>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</si>
  <si>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</si>
  <si>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</si>
  <si>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</si>
  <si>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</si>
  <si>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</si>
  <si>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</si>
  <si>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</si>
  <si>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</si>
  <si>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</si>
  <si>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</si>
  <si>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</si>
  <si>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</si>
  <si>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</si>
  <si>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</si>
  <si>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</si>
  <si>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</si>
  <si>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</si>
  <si>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</si>
  <si>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</si>
  <si>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</si>
  <si>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</si>
  <si>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</si>
  <si>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</si>
  <si>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</si>
  <si>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</si>
  <si>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</si>
  <si>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</si>
  <si>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</si>
  <si>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</si>
  <si>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</si>
  <si>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</si>
  <si>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</si>
  <si>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</si>
  <si>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</si>
  <si>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</si>
  <si>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</si>
  <si>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</si>
  <si>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</si>
  <si>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</si>
  <si>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</si>
  <si>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</si>
  <si>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</si>
  <si>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</si>
  <si>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</si>
  <si>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</si>
  <si>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</si>
  <si>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</si>
  <si>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</si>
  <si>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</si>
  <si>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</si>
  <si>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</si>
  <si>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</si>
  <si>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</si>
  <si>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</si>
  <si>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</si>
  <si>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</si>
  <si>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</si>
  <si>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</si>
  <si>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</si>
  <si>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</si>
  <si>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</si>
  <si>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</si>
  <si>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</si>
  <si>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</si>
  <si>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</si>
  <si>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</si>
  <si>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</si>
  <si>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</si>
  <si>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</si>
  <si>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</si>
  <si>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</si>
  <si>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</si>
  <si>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</si>
  <si>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</si>
  <si>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</si>
  <si>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</si>
  <si>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</si>
  <si>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</si>
  <si>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</si>
  <si>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</si>
  <si>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</si>
  <si>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</si>
  <si>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</si>
  <si>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</si>
  <si>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</si>
  <si>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</si>
  <si>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</si>
  <si>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</si>
  <si>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</si>
  <si>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</si>
  <si>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</si>
  <si>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</si>
  <si>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</si>
  <si>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</si>
  <si>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</si>
  <si>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</si>
  <si>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</si>
  <si>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</si>
  <si>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</si>
  <si>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</si>
  <si>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</si>
  <si>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</si>
  <si>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</si>
  <si>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</si>
  <si>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</si>
  <si>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</si>
  <si>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</si>
  <si>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</si>
  <si>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</si>
  <si>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</si>
  <si>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</si>
  <si>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</si>
  <si>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</si>
  <si>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</si>
  <si>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</si>
  <si>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</si>
  <si>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</si>
  <si>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</si>
  <si>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</si>
  <si>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</si>
  <si>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</si>
  <si>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</si>
  <si>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</si>
  <si>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</si>
  <si>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</si>
  <si>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</si>
  <si>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</si>
  <si>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</si>
  <si>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</si>
  <si>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</si>
  <si>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</si>
  <si>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</si>
  <si>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</si>
  <si>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</si>
  <si>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</si>
  <si>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</si>
  <si>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</si>
  <si>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</si>
  <si>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</si>
  <si>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</si>
  <si>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</si>
  <si>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</si>
  <si>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</si>
  <si>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</si>
  <si>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</si>
  <si>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</si>
  <si>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</si>
  <si>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</si>
  <si>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</si>
  <si>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</si>
  <si>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</si>
  <si>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</si>
  <si>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</si>
  <si>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</si>
  <si>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</si>
  <si>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</si>
  <si>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</si>
  <si>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</si>
  <si>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</si>
  <si>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</si>
  <si>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</si>
  <si>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</si>
  <si>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</si>
  <si>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</si>
  <si>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</si>
  <si>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</si>
  <si>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</si>
  <si>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</si>
  <si>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</si>
  <si>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</si>
  <si>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</si>
  <si>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</si>
  <si>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</si>
  <si>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</si>
  <si>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</si>
  <si>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</si>
  <si>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</si>
  <si>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</si>
  <si>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</si>
  <si>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</si>
  <si>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</si>
  <si>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</si>
  <si>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</si>
  <si>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</si>
  <si>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</si>
  <si>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</si>
  <si>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</si>
  <si>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</si>
  <si>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</si>
  <si>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</si>
  <si>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</si>
  <si>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</si>
  <si>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</si>
  <si>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</si>
  <si>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</si>
  <si>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</si>
  <si>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</si>
  <si>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</si>
  <si>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</si>
  <si>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</si>
  <si>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</si>
  <si>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</si>
  <si>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</si>
  <si>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</si>
  <si>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</si>
  <si>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</si>
  <si>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</si>
  <si>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</si>
  <si>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</si>
  <si>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</si>
  <si>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</si>
  <si>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</si>
  <si>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</si>
  <si>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</si>
  <si>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</si>
  <si>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</si>
  <si>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</si>
  <si>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</si>
  <si>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</si>
  <si>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</si>
  <si>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</si>
  <si>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</si>
  <si>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</si>
  <si>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</si>
  <si>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</si>
  <si>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</si>
  <si>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</si>
  <si>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</si>
  <si>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</si>
  <si>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</si>
  <si>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</si>
  <si>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</si>
  <si>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</si>
  <si>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</si>
  <si>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</si>
  <si>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</si>
  <si>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</si>
  <si>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</si>
  <si>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</si>
  <si>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</si>
  <si>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</si>
  <si>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</si>
  <si>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</si>
  <si>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</si>
  <si>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</si>
  <si>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</si>
  <si>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</si>
  <si>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</si>
  <si>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</si>
  <si>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</si>
  <si>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</si>
  <si>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</si>
  <si>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</si>
  <si>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</si>
  <si>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</si>
  <si>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</si>
  <si>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</si>
  <si>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</si>
  <si>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</si>
  <si>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</si>
  <si>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</si>
  <si>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</si>
  <si>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</si>
  <si>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</si>
  <si>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</si>
  <si>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</si>
  <si>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</si>
  <si>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</si>
  <si>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</si>
  <si>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</si>
  <si>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</si>
  <si>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</si>
  <si>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</si>
  <si>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</si>
  <si>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</si>
  <si>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</si>
  <si>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</si>
  <si>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</si>
  <si>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</si>
  <si>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</si>
  <si>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</si>
  <si>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</si>
  <si>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</si>
  <si>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</si>
  <si>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</si>
  <si>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</si>
  <si>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</si>
  <si>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</si>
  <si>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</si>
  <si>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</si>
  <si>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</si>
  <si>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</si>
  <si>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</si>
  <si>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</si>
  <si>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</si>
  <si>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</si>
  <si>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</si>
  <si>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</si>
  <si>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</si>
  <si>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</si>
  <si>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</si>
  <si>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</si>
  <si>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</si>
  <si>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</si>
  <si>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</si>
  <si>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</si>
  <si>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</si>
  <si>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</si>
  <si>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</si>
  <si>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</si>
  <si>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</si>
  <si>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</si>
  <si>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</si>
  <si>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</si>
  <si>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</si>
  <si>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</si>
  <si>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</si>
  <si>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</si>
  <si>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</si>
  <si>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</si>
  <si>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</si>
  <si>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</si>
  <si>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</si>
  <si>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</si>
  <si>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</si>
  <si>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</si>
  <si>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</si>
  <si>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</si>
  <si>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</si>
  <si>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</si>
  <si>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</si>
  <si>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</si>
  <si>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</si>
  <si>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</si>
  <si>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</si>
  <si>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</si>
  <si>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</si>
  <si>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</si>
  <si>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</si>
  <si>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</si>
  <si>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</si>
  <si>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</si>
  <si>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</si>
  <si>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</si>
  <si>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</si>
  <si>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</si>
  <si>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</si>
  <si>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</si>
  <si>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</si>
  <si>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</si>
  <si>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</si>
  <si>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</si>
  <si>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</si>
  <si>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</si>
  <si>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</si>
  <si>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</si>
  <si>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</si>
  <si>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</si>
  <si>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</si>
  <si>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</si>
  <si>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</si>
  <si>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</si>
  <si>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</si>
  <si>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</si>
  <si>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</si>
  <si>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</si>
  <si>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</si>
  <si>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</si>
  <si>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</si>
  <si>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</si>
  <si>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</si>
  <si>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</si>
  <si>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</si>
  <si>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</si>
  <si>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</si>
  <si>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</si>
  <si>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</si>
  <si>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</si>
  <si>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</si>
  <si>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</si>
  <si>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</si>
  <si>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</si>
  <si>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</si>
  <si>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</si>
  <si>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</si>
  <si>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</si>
  <si>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</si>
  <si>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</si>
  <si>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</si>
  <si>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</si>
  <si>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</si>
  <si>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</si>
  <si>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</si>
  <si>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</si>
  <si>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</si>
  <si>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</si>
  <si>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</si>
  <si>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</si>
  <si>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</si>
  <si>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</si>
  <si>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</si>
  <si>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</si>
  <si>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</si>
  <si>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</si>
  <si>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</si>
  <si>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</si>
  <si>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</si>
  <si>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</si>
  <si>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</si>
  <si>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</si>
  <si>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</si>
  <si>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</si>
  <si>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</si>
  <si>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</si>
  <si>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</si>
  <si>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</si>
  <si>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</si>
  <si>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</si>
  <si>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</si>
  <si>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</si>
  <si>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</si>
  <si>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</si>
  <si>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</si>
  <si>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</si>
  <si>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</si>
  <si>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</si>
  <si>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</si>
  <si>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</si>
  <si>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</si>
  <si>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</si>
  <si>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</si>
  <si>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</si>
  <si>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</si>
  <si>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</si>
  <si>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</si>
  <si>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</si>
  <si>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</si>
  <si>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</si>
  <si>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</si>
  <si>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</si>
  <si>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</si>
  <si>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</si>
  <si>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</si>
  <si>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</si>
  <si>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</si>
  <si>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</si>
  <si>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</si>
  <si>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</si>
  <si>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</si>
  <si>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</si>
  <si>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</si>
  <si>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</si>
  <si>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</si>
  <si>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</si>
  <si>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</si>
  <si>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</si>
  <si>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</si>
  <si>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</si>
  <si>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</si>
  <si>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</si>
  <si>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</si>
  <si>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</si>
  <si>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</si>
  <si>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</si>
  <si>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</si>
  <si>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</si>
  <si>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</si>
  <si>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</si>
  <si>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</si>
  <si>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</si>
  <si>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</si>
  <si>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</si>
  <si>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</si>
  <si>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</si>
  <si>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</si>
  <si>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</si>
  <si>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</si>
  <si>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</si>
  <si>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</si>
  <si>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</si>
  <si>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</si>
  <si>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</si>
  <si>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</si>
  <si>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</si>
  <si>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</si>
  <si>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</si>
  <si>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</si>
  <si>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</si>
  <si>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</si>
  <si>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</si>
  <si>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</si>
  <si>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</si>
  <si>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</si>
  <si>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</si>
  <si>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</si>
  <si>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</si>
  <si>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</si>
  <si>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</si>
  <si>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</si>
  <si>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</si>
  <si>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</si>
  <si>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</si>
  <si>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</si>
  <si>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</si>
  <si>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</si>
  <si>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</si>
  <si>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</si>
  <si>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</si>
  <si>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</si>
  <si>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</si>
  <si>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</si>
  <si>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</si>
  <si>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</si>
  <si>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</si>
  <si>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</si>
  <si>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</si>
  <si>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</si>
  <si>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</si>
  <si>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</si>
  <si>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</si>
  <si>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</si>
  <si>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</si>
  <si>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</si>
  <si>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</si>
  <si>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</si>
  <si>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</si>
  <si>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</si>
  <si>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</si>
  <si>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</si>
  <si>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</si>
  <si>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</si>
  <si>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</si>
  <si>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</si>
  <si>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</si>
  <si>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</si>
  <si>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</si>
  <si>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</si>
  <si>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</si>
  <si>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</si>
  <si>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</si>
  <si>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</si>
  <si>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</si>
  <si>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</si>
  <si>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</si>
  <si>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</si>
  <si>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</si>
  <si>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</si>
  <si>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</si>
  <si>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</si>
  <si>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</si>
  <si>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</si>
  <si>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</si>
  <si>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</si>
  <si>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</si>
  <si>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</si>
  <si>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</si>
  <si>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</si>
  <si>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</si>
  <si>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</si>
  <si>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</si>
  <si>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</si>
  <si>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</si>
  <si>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</si>
  <si>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</si>
  <si>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</si>
  <si>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</si>
  <si>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</si>
  <si>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</si>
  <si>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</si>
  <si>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</si>
  <si>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</si>
  <si>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</si>
  <si>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</si>
  <si>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</si>
  <si>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</si>
  <si>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</si>
  <si>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</si>
  <si>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</si>
  <si>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</si>
  <si>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</si>
  <si>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</si>
  <si>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</si>
  <si>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</si>
  <si>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</si>
  <si>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</si>
  <si>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</si>
  <si>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</si>
  <si>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</si>
  <si>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</si>
  <si>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</si>
  <si>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</si>
  <si>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</si>
  <si>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</si>
  <si>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</si>
  <si>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</si>
  <si>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</si>
  <si>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</si>
  <si>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</si>
  <si>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</si>
  <si>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</si>
  <si>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</si>
  <si>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</si>
  <si>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</si>
  <si>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</si>
  <si>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</si>
  <si>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</si>
  <si>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</si>
  <si>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</si>
  <si>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</si>
  <si>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</si>
  <si>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</si>
  <si>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</si>
  <si>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</si>
  <si>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</si>
  <si>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</si>
  <si>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</si>
  <si>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</si>
  <si>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</si>
  <si>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</si>
  <si>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</si>
  <si>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</si>
  <si>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</si>
  <si>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</si>
  <si>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</si>
  <si>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</si>
  <si>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</si>
  <si>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</si>
  <si>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</si>
  <si>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</si>
  <si>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</si>
  <si>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</si>
  <si>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</si>
  <si>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</si>
  <si>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</si>
  <si>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</si>
  <si>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</si>
  <si>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</si>
  <si>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</si>
  <si>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</si>
  <si>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</si>
  <si>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</si>
  <si>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</si>
  <si>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</si>
  <si>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</si>
  <si>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</si>
  <si>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</si>
  <si>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</si>
  <si>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</si>
  <si>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</si>
  <si>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</si>
  <si>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</si>
  <si>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</si>
  <si>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</si>
  <si>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</si>
  <si>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</si>
  <si>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</si>
  <si>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</si>
  <si>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</si>
  <si>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</si>
  <si>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</si>
  <si>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</si>
  <si>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</si>
  <si>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</si>
  <si>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</si>
  <si>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</si>
  <si>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</si>
  <si>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</si>
  <si>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</si>
  <si>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</si>
  <si>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</si>
  <si>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</si>
  <si>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</si>
  <si>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</si>
  <si>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</si>
  <si>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</si>
  <si>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</si>
  <si>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</si>
  <si>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</si>
  <si>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</si>
  <si>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</si>
  <si>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</si>
  <si>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</si>
  <si>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</si>
  <si>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</si>
  <si>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</si>
  <si>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</si>
  <si>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</si>
  <si>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</si>
  <si>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</si>
  <si>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</si>
  <si>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</si>
  <si>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</si>
  <si>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</si>
  <si>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</si>
  <si>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</si>
  <si>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</si>
  <si>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</si>
  <si>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</si>
  <si>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</si>
  <si>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</si>
  <si>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</si>
  <si>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</si>
  <si>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</si>
  <si>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</si>
  <si>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</si>
  <si>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</si>
  <si>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</si>
  <si>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</si>
  <si>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</si>
  <si>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</si>
  <si>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</si>
  <si>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</si>
  <si>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</si>
  <si>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</si>
  <si>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</si>
  <si>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</si>
  <si>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</si>
  <si>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</si>
  <si>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</si>
  <si>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</si>
  <si>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</si>
  <si>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</si>
  <si>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</si>
  <si>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</si>
  <si>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</si>
  <si>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</si>
  <si>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</si>
  <si>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</si>
  <si>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</si>
  <si>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</si>
  <si>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</si>
  <si>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</si>
  <si>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</si>
  <si>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</si>
  <si>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</si>
  <si>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</si>
  <si>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</si>
  <si>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</si>
  <si>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</si>
  <si>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</si>
  <si>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</si>
  <si>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</si>
  <si>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</si>
  <si>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</si>
  <si>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</si>
  <si>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</si>
  <si>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</si>
  <si>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</si>
  <si>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</si>
  <si>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</si>
  <si>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</si>
  <si>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</si>
  <si>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</si>
  <si>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</si>
  <si>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</si>
  <si>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</si>
  <si>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</si>
  <si>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</si>
  <si>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</si>
  <si>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</si>
  <si>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</si>
  <si>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</si>
  <si>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</si>
  <si>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</si>
  <si>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</si>
  <si>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</si>
  <si>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</si>
  <si>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</si>
  <si>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</si>
  <si>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</si>
  <si>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</si>
  <si>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</si>
  <si>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</si>
  <si>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</si>
  <si>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</si>
  <si>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</si>
  <si>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</si>
  <si>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</si>
  <si>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</si>
  <si>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</si>
  <si>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</si>
  <si>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</si>
  <si>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</si>
  <si>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</si>
  <si>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</si>
  <si>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</si>
  <si>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</si>
  <si>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</si>
  <si>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</si>
  <si>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</si>
  <si>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</si>
  <si>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</si>
  <si>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</si>
  <si>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</si>
  <si>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</si>
  <si>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</si>
  <si>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</si>
  <si>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</si>
  <si>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</si>
  <si>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</si>
  <si>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</si>
  <si>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</si>
  <si>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</si>
  <si>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</si>
  <si>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</si>
  <si>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</si>
  <si>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</si>
  <si>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</si>
  <si>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</si>
  <si>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</si>
  <si>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</si>
  <si>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</si>
  <si>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</si>
  <si>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</si>
  <si>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</si>
  <si>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</si>
  <si>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</si>
  <si>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</si>
  <si>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</si>
  <si>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</si>
  <si>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</si>
  <si>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</si>
  <si>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</si>
  <si>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</si>
  <si>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</si>
  <si>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</si>
  <si>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</si>
  <si>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</si>
  <si>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</si>
  <si>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</si>
  <si>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</si>
  <si>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</si>
  <si>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</si>
  <si>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</si>
  <si>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</si>
  <si>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</si>
  <si>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</si>
  <si>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</si>
  <si>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</si>
  <si>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</si>
  <si>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</si>
  <si>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</si>
  <si>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</si>
  <si>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</si>
  <si>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</si>
  <si>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</si>
  <si>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</si>
  <si>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</si>
  <si>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</si>
  <si>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</si>
  <si>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</si>
  <si>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</si>
  <si>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</si>
  <si>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</si>
  <si>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</si>
  <si>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</si>
  <si>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</si>
  <si>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</si>
  <si>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</si>
  <si>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</si>
  <si>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</si>
  <si>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</si>
  <si>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</si>
  <si>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</si>
  <si>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</si>
  <si>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</si>
  <si>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</si>
  <si>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</si>
  <si>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</si>
  <si>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</si>
  <si>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</si>
  <si>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</si>
  <si>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</si>
  <si>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</si>
  <si>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</si>
  <si>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</si>
  <si>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</si>
  <si>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</si>
  <si>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</si>
  <si>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</si>
  <si>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</si>
  <si>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</si>
  <si>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</si>
  <si>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</si>
  <si>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</si>
  <si>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</si>
  <si>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</si>
  <si>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</si>
  <si>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</si>
  <si>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</si>
  <si>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</si>
  <si>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</si>
  <si>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</si>
  <si>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</si>
  <si>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</si>
  <si>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</si>
  <si>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</si>
  <si>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</si>
  <si>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</si>
  <si>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</si>
  <si>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</si>
  <si>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</si>
  <si>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</si>
  <si>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</si>
  <si>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</si>
  <si>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</si>
  <si>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</si>
  <si>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</si>
  <si>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</si>
  <si>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</si>
  <si>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</si>
  <si>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</si>
  <si>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</si>
  <si>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</si>
  <si>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</si>
  <si>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</si>
  <si>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</si>
  <si>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</si>
  <si>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</si>
  <si>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</si>
  <si>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</si>
  <si>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</si>
  <si>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</si>
  <si>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</si>
  <si>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</si>
  <si>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</si>
  <si>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</si>
  <si>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</si>
  <si>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</si>
  <si>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</si>
  <si>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</si>
  <si>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</si>
  <si>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</si>
  <si>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</si>
  <si>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</si>
  <si>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</si>
  <si>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</si>
  <si>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</si>
  <si>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</si>
  <si>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</si>
  <si>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</si>
  <si>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</si>
  <si>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</si>
  <si>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</si>
  <si>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</si>
  <si>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</si>
  <si>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</si>
  <si>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</si>
  <si>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</si>
  <si>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</si>
  <si>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</si>
  <si>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</si>
  <si>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</si>
  <si>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</si>
  <si>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</si>
  <si>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</si>
  <si>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</si>
  <si>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</si>
  <si>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</si>
  <si>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</si>
  <si>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</si>
  <si>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</si>
  <si>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</si>
  <si>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</si>
  <si>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</si>
  <si>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</si>
  <si>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</si>
  <si>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</si>
  <si>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</si>
  <si>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</si>
  <si>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</si>
  <si>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</si>
  <si>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</si>
  <si>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</si>
  <si>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</si>
  <si>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</si>
  <si>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</si>
  <si>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</si>
  <si>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</si>
  <si>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</si>
  <si>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</si>
  <si>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</si>
  <si>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</si>
  <si>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</si>
  <si>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</si>
  <si>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</si>
  <si>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</si>
  <si>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</si>
  <si>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</si>
  <si>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</si>
  <si>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</si>
  <si>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</si>
  <si>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</si>
  <si>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</si>
  <si>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</si>
  <si>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</si>
  <si>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</si>
  <si>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</si>
  <si>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</si>
  <si>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</si>
  <si>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</si>
  <si>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</si>
  <si>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</si>
  <si>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</si>
  <si>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</si>
  <si>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</si>
  <si>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</si>
  <si>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</si>
  <si>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</si>
  <si>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</si>
  <si>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</si>
  <si>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</si>
  <si>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</si>
  <si>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</si>
  <si>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</si>
  <si>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</si>
  <si>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</si>
  <si>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</si>
  <si>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</si>
  <si>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</si>
  <si>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</si>
  <si>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</si>
  <si>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</si>
  <si>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</si>
  <si>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</si>
  <si>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</si>
  <si>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</si>
  <si>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</si>
  <si>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</si>
  <si>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</si>
  <si>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</si>
  <si>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</si>
  <si>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</si>
  <si>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</si>
  <si>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</si>
  <si>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</si>
  <si>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</si>
  <si>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</si>
  <si>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</si>
  <si>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</si>
  <si>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</si>
  <si>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</si>
  <si>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</si>
  <si>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</si>
  <si>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</si>
  <si>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</si>
  <si>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</si>
  <si>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</si>
  <si>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</si>
  <si>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</si>
  <si>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</si>
  <si>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</si>
  <si>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</si>
  <si>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</si>
  <si>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</si>
  <si>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</si>
  <si>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</si>
  <si>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</si>
  <si>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</si>
  <si>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</si>
  <si>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</si>
  <si>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</si>
  <si>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</si>
  <si>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</si>
  <si>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</si>
  <si>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</si>
  <si>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</si>
  <si>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</si>
  <si>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</si>
  <si>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</si>
  <si>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</si>
  <si>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</si>
  <si>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</si>
  <si>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</si>
  <si>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</si>
  <si>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</si>
  <si>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</si>
  <si>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</si>
  <si>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</si>
  <si>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</si>
  <si>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</si>
  <si>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</si>
  <si>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</si>
  <si>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</si>
  <si>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</si>
  <si>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</si>
  <si>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</si>
  <si>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</si>
  <si>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</si>
  <si>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</si>
  <si>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</si>
  <si>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</si>
  <si>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</si>
  <si>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</si>
  <si>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</si>
  <si>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</si>
  <si>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</si>
  <si>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</si>
  <si>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</si>
  <si>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</si>
  <si>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</si>
  <si>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</si>
  <si>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</si>
  <si>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</si>
  <si>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</si>
  <si>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</si>
  <si>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</si>
  <si>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</si>
  <si>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</si>
  <si>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</si>
  <si>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</si>
  <si>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</si>
  <si>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</si>
  <si>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</si>
  <si>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</si>
  <si>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</si>
  <si>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</si>
  <si>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</si>
  <si>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</si>
  <si>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</si>
  <si>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</si>
  <si>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</si>
  <si>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</si>
  <si>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</si>
  <si>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</si>
  <si>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</si>
  <si>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</si>
  <si>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</si>
  <si>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</si>
  <si>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</si>
  <si>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</si>
  <si>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</si>
  <si>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</si>
  <si>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</si>
  <si>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</si>
  <si>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</si>
  <si>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</si>
  <si>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</si>
  <si>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</si>
  <si>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</si>
  <si>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</si>
  <si>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</si>
  <si>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</si>
  <si>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</si>
  <si>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</si>
  <si>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</si>
  <si>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</si>
  <si>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</si>
  <si>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</si>
  <si>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</si>
  <si>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</si>
  <si>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</si>
  <si>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</si>
  <si>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</si>
  <si>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</si>
  <si>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</si>
  <si>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</si>
  <si>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</si>
  <si>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</si>
  <si>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</si>
  <si>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</si>
  <si>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</si>
  <si>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</si>
  <si>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</si>
  <si>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</si>
  <si>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</si>
  <si>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</si>
  <si>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</si>
  <si>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</si>
  <si>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</si>
  <si>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</si>
  <si>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</si>
  <si>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</si>
  <si>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</si>
  <si>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</si>
  <si>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</si>
  <si>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</si>
  <si>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</si>
  <si>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</si>
  <si>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</si>
  <si>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</si>
  <si>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</si>
  <si>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</si>
  <si>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</si>
  <si>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</si>
  <si>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</si>
  <si>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</si>
  <si>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</si>
  <si>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</si>
  <si>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</si>
  <si>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</si>
  <si>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</si>
  <si>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</si>
  <si>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</si>
  <si>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</si>
  <si>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</si>
  <si>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</si>
  <si>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</si>
  <si>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</si>
  <si>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</si>
  <si>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</si>
  <si>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</si>
  <si>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</si>
  <si>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</si>
  <si>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</si>
  <si>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</si>
  <si>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</si>
  <si>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</si>
  <si>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</si>
  <si>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</si>
  <si>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</si>
  <si>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</si>
  <si>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</si>
  <si>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</si>
  <si>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</si>
  <si>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</si>
  <si>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</si>
  <si>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</si>
  <si>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</si>
  <si>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</si>
  <si>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</si>
  <si>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</si>
  <si>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</si>
  <si>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</si>
  <si>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</si>
  <si>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</si>
  <si>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</si>
  <si>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</si>
  <si>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</si>
  <si>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</si>
  <si>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</si>
  <si>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</si>
  <si>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</si>
  <si>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</si>
  <si>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</si>
  <si>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</si>
  <si>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</si>
  <si>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</si>
  <si>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</si>
  <si>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</si>
  <si>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</si>
  <si>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</si>
  <si>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</si>
  <si>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</si>
  <si>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</si>
  <si>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</si>
  <si>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</si>
  <si>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</si>
  <si>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</si>
  <si>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</si>
  <si>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</si>
  <si>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</si>
  <si>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</si>
  <si>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</si>
  <si>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</si>
  <si>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</si>
  <si>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</si>
  <si>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</si>
  <si>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</si>
  <si>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</si>
  <si>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</si>
  <si>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</si>
  <si>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</si>
  <si>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</si>
  <si>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</si>
  <si>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</si>
  <si>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</si>
  <si>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</si>
  <si>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</si>
  <si>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</si>
  <si>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</si>
  <si>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</si>
  <si>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</si>
  <si>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</si>
  <si>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</si>
  <si>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</si>
  <si>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</si>
  <si>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</si>
  <si>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</si>
  <si>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</si>
  <si>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</si>
  <si>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</si>
  <si>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</si>
  <si>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</si>
  <si>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</si>
  <si>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</si>
  <si>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</si>
  <si>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</si>
  <si>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</si>
  <si>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</si>
  <si>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</si>
  <si>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</si>
  <si>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</si>
  <si>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</si>
  <si>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</si>
  <si>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</si>
  <si>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</si>
  <si>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</si>
  <si>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</si>
  <si>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</si>
  <si>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</si>
  <si>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</si>
  <si>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</si>
  <si>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</si>
  <si>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</si>
  <si>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</si>
  <si>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</si>
  <si>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</si>
  <si>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</si>
  <si>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</si>
  <si>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</si>
  <si>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</si>
  <si>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</si>
  <si>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</si>
  <si>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</si>
  <si>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</si>
  <si>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</si>
  <si>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</si>
  <si>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</si>
  <si>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</si>
  <si>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</si>
  <si>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</si>
  <si>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</si>
  <si>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</si>
  <si>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</si>
  <si>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</si>
  <si>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</si>
  <si>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</si>
  <si>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</si>
  <si>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</si>
  <si>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</si>
  <si>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</si>
  <si>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</si>
  <si>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</si>
  <si>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</si>
  <si>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</si>
  <si>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</si>
  <si>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</si>
  <si>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</si>
  <si>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</si>
  <si>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</si>
  <si>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</si>
  <si>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</si>
  <si>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</si>
  <si>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</si>
  <si>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</si>
  <si>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</si>
  <si>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</si>
  <si>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</si>
  <si>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</si>
  <si>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</si>
  <si>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</si>
  <si>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</si>
  <si>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</si>
  <si>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</si>
  <si>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</si>
  <si>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</si>
  <si>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</si>
  <si>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</si>
  <si>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</si>
  <si>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</si>
  <si>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</si>
  <si>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</si>
  <si>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</si>
  <si>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</si>
  <si>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</si>
  <si>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</si>
  <si>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</si>
  <si>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</si>
  <si>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</si>
  <si>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</si>
  <si>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</si>
  <si>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</si>
  <si>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</si>
  <si>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</si>
  <si>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</si>
  <si>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</si>
  <si>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</si>
  <si>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</si>
  <si>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</si>
  <si>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</si>
  <si>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</si>
  <si>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</si>
  <si>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</si>
  <si>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</si>
  <si>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</si>
  <si>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</si>
  <si>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</si>
  <si>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</si>
  <si>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</si>
  <si>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</si>
  <si>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</si>
  <si>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</si>
  <si>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</si>
  <si>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</si>
  <si>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</si>
  <si>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</si>
  <si>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</si>
  <si>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</si>
  <si>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</si>
  <si>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</si>
  <si>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</si>
  <si>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</si>
  <si>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</si>
  <si>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</si>
  <si>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</si>
  <si>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</si>
  <si>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</si>
  <si>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</si>
  <si>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</si>
  <si>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</si>
  <si>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</si>
  <si>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</si>
  <si>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</si>
  <si>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</si>
  <si>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</si>
  <si>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</si>
  <si>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</si>
  <si>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</si>
  <si>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</si>
  <si>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</si>
  <si>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</si>
  <si>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</si>
  <si>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</si>
  <si>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</si>
  <si>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</si>
  <si>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</si>
  <si>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</si>
  <si>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</si>
  <si>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</si>
  <si>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</si>
  <si>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</si>
  <si>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</si>
  <si>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</si>
  <si>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</si>
  <si>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</si>
  <si>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</si>
  <si>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</si>
  <si>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</si>
  <si>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</si>
  <si>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</si>
  <si>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</si>
  <si>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</si>
  <si>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</si>
  <si>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</si>
  <si>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</si>
  <si>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</si>
  <si>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</si>
  <si>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</si>
  <si>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</si>
  <si>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</si>
  <si>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</si>
  <si>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</si>
  <si>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</si>
  <si>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</si>
  <si>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</si>
  <si>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</si>
  <si>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</si>
  <si>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</si>
  <si>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</si>
  <si>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</si>
  <si>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</si>
  <si>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</si>
  <si>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</si>
  <si>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</si>
  <si>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</si>
  <si>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</si>
  <si>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</si>
  <si>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</si>
  <si>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</si>
  <si>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</si>
  <si>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</si>
  <si>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</si>
  <si>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</si>
  <si>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</si>
  <si>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</si>
  <si>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</si>
  <si>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</si>
  <si>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</si>
  <si>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</si>
  <si>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</si>
  <si>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</si>
  <si>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</si>
  <si>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</si>
  <si>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</si>
  <si>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</si>
  <si>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</si>
  <si>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</si>
  <si>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</si>
  <si>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</si>
  <si>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</si>
  <si>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</si>
  <si>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</si>
  <si>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</si>
  <si>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</si>
  <si>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</si>
  <si>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</si>
  <si>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</si>
  <si>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</si>
  <si>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</si>
  <si>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</si>
  <si>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</si>
  <si>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</si>
  <si>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</si>
  <si>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</si>
  <si>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</si>
  <si>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</si>
  <si>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</si>
  <si>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</si>
  <si>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</si>
  <si>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</si>
  <si>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</si>
  <si>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</si>
  <si>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</si>
  <si>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</si>
  <si>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</si>
  <si>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</si>
  <si>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</si>
  <si>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</si>
  <si>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</si>
  <si>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</si>
  <si>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</si>
  <si>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</si>
  <si>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</si>
  <si>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</si>
  <si>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</si>
  <si>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</si>
  <si>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</si>
  <si>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</si>
  <si>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</si>
  <si>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</si>
  <si>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</si>
  <si>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</si>
  <si>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</si>
  <si>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</si>
  <si>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</si>
  <si>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</si>
  <si>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</si>
  <si>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</si>
  <si>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</si>
  <si>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</si>
  <si>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</si>
  <si>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</si>
  <si>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</si>
  <si>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</si>
  <si>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</si>
  <si>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</si>
  <si>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</si>
  <si>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</si>
  <si>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</si>
  <si>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</si>
  <si>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</si>
  <si>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</si>
  <si>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</si>
  <si>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</si>
  <si>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</si>
  <si>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</si>
  <si>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</si>
  <si>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</si>
  <si>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</si>
  <si>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</si>
  <si>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</si>
  <si>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</si>
  <si>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</si>
  <si>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</si>
  <si>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</si>
  <si>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</si>
  <si>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</si>
  <si>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</si>
  <si>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</si>
  <si>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</si>
  <si>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</si>
  <si>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</si>
  <si>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</si>
  <si>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</si>
  <si>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</si>
  <si>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</si>
  <si>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</si>
  <si>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</si>
  <si>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</si>
  <si>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</si>
  <si>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</si>
  <si>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</si>
  <si>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</si>
  <si>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</si>
  <si>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</si>
  <si>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</si>
  <si>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</si>
  <si>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</si>
  <si>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</si>
  <si>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</si>
  <si>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</si>
  <si>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</si>
  <si>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</si>
  <si>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</si>
  <si>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</si>
  <si>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</si>
  <si>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</si>
  <si>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</si>
  <si>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</si>
  <si>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</si>
  <si>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</si>
  <si>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</si>
  <si>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</si>
  <si>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</si>
  <si>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</si>
  <si>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</si>
  <si>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</si>
  <si>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</si>
  <si>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</si>
  <si>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</si>
  <si>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</si>
  <si>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</si>
  <si>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</si>
  <si>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</si>
  <si>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</si>
  <si>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</si>
  <si>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</si>
  <si>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</si>
  <si>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</si>
  <si>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</si>
  <si>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</si>
  <si>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</si>
  <si>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</si>
  <si>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</si>
  <si>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</si>
  <si>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</si>
  <si>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</si>
  <si>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</si>
  <si>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</si>
  <si>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</si>
  <si>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</si>
  <si>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</si>
  <si>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</si>
  <si>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</si>
  <si>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</si>
  <si>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</si>
  <si>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</si>
  <si>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</si>
  <si>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</si>
  <si>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</si>
  <si>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</si>
  <si>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</si>
  <si>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</si>
  <si>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</si>
  <si>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</si>
  <si>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</si>
  <si>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</si>
  <si>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</si>
  <si>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</si>
  <si>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</si>
  <si>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</si>
  <si>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</si>
  <si>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</si>
  <si>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</si>
  <si>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</si>
  <si>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</si>
  <si>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</si>
  <si>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</si>
  <si>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</si>
  <si>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</si>
  <si>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</si>
  <si>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</si>
  <si>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</si>
  <si>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</si>
  <si>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</si>
  <si>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</si>
  <si>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</si>
  <si>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</si>
  <si>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</si>
  <si>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</si>
  <si>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</si>
  <si>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</si>
  <si>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</si>
  <si>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</si>
  <si>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</si>
  <si>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</si>
  <si>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</si>
  <si>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</si>
  <si>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</si>
  <si>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</si>
  <si>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</si>
  <si>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</si>
  <si>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</si>
  <si>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</si>
  <si>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</si>
  <si>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</si>
  <si>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</si>
  <si>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</si>
  <si>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</si>
  <si>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</si>
  <si>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</si>
  <si>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</si>
  <si>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</si>
  <si>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</si>
  <si>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</si>
  <si>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</si>
  <si>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</si>
  <si>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</si>
  <si>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</si>
  <si>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</si>
  <si>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</si>
  <si>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</si>
  <si>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</si>
  <si>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</si>
  <si>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</si>
  <si>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</si>
  <si>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</si>
  <si>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</si>
  <si>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</si>
  <si>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</si>
  <si>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</si>
  <si>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</si>
  <si>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</si>
  <si>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</si>
  <si>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</si>
  <si>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</si>
  <si>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</si>
  <si>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</si>
  <si>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</si>
  <si>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</si>
  <si>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</si>
  <si>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</si>
  <si>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</si>
  <si>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</si>
  <si>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</si>
  <si>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</si>
  <si>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</si>
  <si>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</si>
  <si>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</si>
  <si>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</si>
  <si>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</si>
  <si>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</si>
  <si>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</si>
  <si>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</si>
  <si>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</si>
  <si>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</si>
  <si>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</si>
  <si>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</si>
  <si>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</si>
  <si>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</si>
  <si>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</si>
  <si>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</si>
  <si>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</si>
  <si>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</si>
  <si>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</si>
  <si>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</si>
  <si>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</si>
  <si>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</si>
  <si>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</si>
  <si>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</si>
  <si>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</si>
  <si>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</si>
  <si>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</si>
  <si>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</si>
  <si>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</si>
  <si>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</si>
  <si>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</si>
  <si>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</si>
  <si>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</si>
  <si>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</si>
  <si>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</si>
  <si>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</si>
  <si>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</si>
  <si>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</si>
  <si>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</si>
  <si>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</si>
  <si>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</si>
  <si>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</si>
  <si>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</si>
  <si>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</si>
  <si>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</si>
  <si>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</si>
  <si>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</si>
  <si>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</si>
  <si>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</si>
  <si>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</si>
  <si>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</si>
  <si>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</si>
  <si>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</si>
  <si>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</si>
  <si>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</si>
  <si>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</si>
  <si>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</si>
  <si>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</si>
  <si>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</si>
  <si>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</si>
  <si>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</si>
  <si>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</si>
  <si>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</si>
  <si>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</si>
  <si>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</si>
  <si>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</si>
  <si>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</si>
  <si>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</si>
  <si>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</si>
  <si>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</si>
  <si>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</si>
  <si>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</si>
  <si>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</si>
  <si>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</si>
  <si>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</si>
  <si>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</si>
  <si>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</si>
  <si>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</si>
  <si>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</si>
  <si>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</si>
  <si>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</si>
  <si>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</si>
  <si>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</si>
  <si>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</si>
  <si>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</si>
  <si>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</si>
  <si>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</si>
  <si>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</si>
  <si>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</si>
  <si>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</si>
  <si>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</si>
  <si>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</si>
  <si>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</si>
  <si>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</si>
  <si>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</si>
  <si>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</si>
  <si>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</si>
  <si>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</si>
  <si>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</si>
  <si>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</si>
  <si>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</si>
  <si>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</si>
  <si>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</si>
  <si>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</si>
  <si>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</si>
  <si>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</si>
  <si>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</si>
  <si>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</si>
  <si>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</si>
  <si>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</si>
  <si>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</si>
  <si>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</si>
  <si>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</si>
  <si>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</si>
  <si>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</si>
  <si>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</si>
  <si>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</si>
  <si>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</si>
  <si>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</si>
  <si>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</si>
  <si>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</si>
  <si>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</si>
  <si>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</si>
  <si>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</si>
  <si>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</si>
  <si>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</si>
  <si>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</si>
  <si>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</si>
  <si>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</si>
  <si>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</si>
  <si>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</si>
  <si>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</si>
  <si>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</si>
  <si>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</si>
  <si>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</si>
  <si>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</si>
  <si>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</si>
  <si>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</si>
  <si>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</si>
  <si>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</si>
  <si>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</si>
  <si>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</si>
  <si>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</si>
  <si>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</si>
  <si>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</si>
  <si>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</si>
  <si>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</si>
  <si>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</si>
  <si>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</si>
  <si>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</si>
  <si>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</si>
  <si>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</si>
  <si>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</si>
  <si>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</si>
  <si>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</si>
  <si>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</si>
  <si>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</si>
  <si>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</si>
  <si>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</si>
  <si>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</si>
  <si>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</si>
  <si>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</si>
  <si>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</si>
  <si>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</si>
  <si>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</si>
  <si>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</si>
  <si>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</si>
  <si>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</si>
  <si>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</si>
  <si>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</si>
  <si>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</si>
  <si>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</si>
  <si>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</si>
  <si>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</si>
  <si>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</si>
  <si>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</si>
  <si>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</si>
  <si>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</si>
  <si>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</si>
  <si>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</si>
  <si>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</si>
  <si>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</si>
  <si>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</si>
  <si>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</si>
  <si>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</si>
  <si>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</si>
  <si>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</si>
  <si>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</si>
  <si>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</si>
  <si>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</si>
  <si>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</si>
  <si>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</si>
  <si>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</si>
  <si>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</si>
  <si>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</si>
  <si>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</si>
  <si>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</si>
  <si>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</si>
  <si>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</si>
  <si>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</si>
  <si>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</si>
  <si>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</si>
  <si>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</si>
  <si>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</si>
  <si>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</si>
  <si>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</si>
  <si>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</si>
  <si>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</si>
  <si>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</si>
  <si>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</si>
  <si>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</si>
  <si>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</si>
  <si>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</si>
  <si>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</si>
  <si>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</si>
  <si>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</si>
  <si>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</si>
  <si>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</si>
  <si>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</si>
  <si>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</si>
  <si>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</si>
  <si>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</si>
  <si>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</si>
  <si>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</si>
  <si>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</si>
  <si>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</si>
  <si>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</si>
  <si>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</si>
  <si>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</si>
  <si>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</si>
  <si>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</si>
  <si>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</si>
  <si>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</si>
  <si>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</si>
  <si>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</si>
  <si>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</si>
  <si>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</si>
  <si>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</si>
  <si>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</si>
  <si>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</si>
  <si>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</si>
  <si>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</si>
  <si>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</si>
  <si>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</si>
  <si>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</si>
  <si>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</si>
  <si>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</si>
  <si>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</si>
  <si>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</si>
  <si>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</si>
  <si>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</si>
  <si>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</si>
  <si>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</si>
  <si>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</si>
  <si>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</si>
  <si>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</si>
  <si>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</si>
  <si>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</si>
  <si>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</si>
  <si>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</si>
  <si>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</si>
  <si>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</si>
  <si>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</si>
  <si>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</si>
  <si>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</si>
  <si>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</si>
  <si>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</si>
  <si>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</si>
  <si>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</si>
  <si>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</si>
  <si>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</si>
  <si>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</si>
  <si>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</si>
  <si>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</si>
  <si>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</si>
  <si>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</si>
  <si>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</si>
  <si>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</si>
  <si>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</si>
  <si>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</si>
  <si>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</si>
  <si>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</si>
  <si>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</si>
  <si>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</si>
  <si>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</si>
  <si>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</si>
  <si>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</si>
  <si>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</si>
  <si>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</si>
  <si>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</si>
  <si>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</si>
  <si>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</si>
  <si>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</si>
  <si>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</si>
  <si>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</si>
  <si>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</si>
  <si>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</si>
  <si>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</si>
  <si>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</si>
  <si>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</si>
  <si>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</si>
  <si>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</si>
  <si>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</si>
  <si>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</si>
  <si>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</si>
  <si>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</si>
  <si>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</si>
  <si>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</si>
  <si>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</si>
  <si>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</si>
  <si>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</si>
  <si>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</si>
  <si>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</si>
  <si>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</si>
  <si>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</si>
  <si>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</si>
  <si>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</si>
  <si>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</si>
  <si>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</si>
  <si>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</si>
  <si>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</si>
  <si>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</si>
  <si>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</si>
  <si>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</si>
  <si>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</si>
  <si>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</si>
  <si>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</si>
  <si>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</si>
  <si>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</si>
  <si>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</si>
  <si>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</si>
  <si>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</si>
  <si>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</si>
  <si>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</si>
  <si>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</si>
  <si>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</si>
  <si>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</si>
  <si>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</si>
  <si>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</si>
  <si>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</si>
  <si>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</si>
  <si>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</si>
  <si>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</si>
  <si>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</si>
  <si>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</si>
  <si>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</si>
  <si>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</si>
  <si>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</si>
  <si>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</si>
  <si>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</si>
  <si>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</si>
  <si>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</si>
  <si>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</si>
  <si>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</si>
  <si>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</si>
  <si>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</si>
  <si>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</si>
  <si>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</si>
  <si>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</si>
  <si>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</si>
  <si>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</si>
  <si>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</si>
  <si>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</si>
  <si>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</si>
  <si>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</si>
  <si>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</si>
  <si>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</si>
  <si>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</si>
  <si>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</si>
  <si>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</si>
  <si>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</si>
  <si>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</si>
  <si>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</si>
  <si>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</si>
  <si>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</si>
  <si>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</si>
  <si>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</si>
  <si>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</si>
  <si>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</si>
  <si>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</si>
  <si>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</si>
  <si>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</si>
  <si>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</si>
  <si>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</si>
  <si>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</si>
  <si>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</si>
  <si>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</si>
  <si>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</si>
  <si>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</si>
  <si>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</si>
  <si>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</si>
  <si>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</si>
  <si>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</si>
  <si>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</si>
  <si>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</si>
  <si>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</si>
  <si>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</si>
  <si>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</si>
  <si>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</si>
  <si>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</si>
  <si>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</si>
  <si>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</si>
  <si>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</si>
  <si>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</si>
  <si>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</si>
  <si>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</si>
  <si>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</si>
  <si>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</si>
  <si>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</si>
  <si>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</si>
  <si>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</si>
  <si>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</si>
  <si>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</si>
  <si>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</si>
  <si>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</si>
  <si>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</si>
  <si>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</si>
  <si>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</si>
  <si>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</si>
  <si>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</si>
  <si>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</si>
  <si>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</si>
  <si>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</si>
  <si>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</si>
  <si>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</si>
  <si>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</si>
  <si>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</si>
  <si>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</si>
  <si>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</si>
  <si>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</si>
  <si>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</si>
  <si>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</si>
  <si>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</si>
  <si>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</si>
  <si>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</si>
  <si>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</si>
  <si>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</si>
  <si>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</si>
  <si>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</si>
  <si>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</si>
  <si>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</si>
  <si>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</si>
  <si>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</si>
  <si>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</si>
  <si>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</si>
  <si>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</si>
  <si>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</si>
  <si>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</si>
  <si>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</si>
  <si>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</si>
  <si>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</si>
  <si>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</si>
  <si>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</si>
  <si>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</si>
  <si>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</si>
  <si>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</si>
  <si>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</si>
  <si>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</si>
  <si>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</si>
  <si>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</si>
  <si>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</si>
  <si>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</si>
  <si>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</si>
  <si>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</si>
  <si>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</si>
  <si>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</si>
  <si>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</si>
  <si>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</si>
  <si>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</si>
  <si>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</si>
  <si>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</si>
  <si>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</si>
  <si>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</si>
  <si>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</si>
  <si>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</si>
  <si>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</si>
  <si>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</si>
  <si>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</si>
  <si>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</si>
  <si>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</si>
  <si>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</si>
  <si>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</si>
  <si>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</si>
  <si>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</si>
  <si>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</si>
  <si>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</si>
  <si>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</si>
  <si>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</si>
  <si>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</si>
  <si>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</si>
  <si>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</si>
  <si>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</si>
  <si>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</si>
  <si>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</si>
  <si>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</si>
  <si>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</si>
  <si>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</si>
  <si>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</si>
  <si>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</si>
  <si>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</si>
  <si>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</si>
  <si>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</si>
  <si>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</si>
  <si>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</si>
  <si>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</si>
  <si>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</si>
  <si>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</si>
  <si>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</si>
  <si>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</si>
  <si>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</si>
  <si>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</si>
  <si>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</si>
  <si>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</si>
  <si>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</si>
  <si>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</si>
  <si>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</si>
  <si>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</si>
  <si>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</si>
  <si>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</si>
  <si>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</si>
  <si>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</si>
  <si>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</si>
  <si>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</si>
  <si>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</si>
  <si>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</si>
  <si>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</si>
  <si>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</si>
  <si>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</si>
  <si>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</si>
  <si>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</si>
  <si>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</si>
  <si>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</si>
  <si>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</si>
  <si>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</si>
  <si>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</si>
  <si>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</si>
  <si>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</si>
  <si>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</si>
  <si>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</si>
  <si>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</si>
  <si>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</si>
  <si>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</si>
  <si>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</si>
  <si>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</si>
  <si>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</si>
  <si>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</si>
  <si>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</si>
  <si>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</si>
  <si>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</si>
  <si>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</si>
  <si>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</si>
  <si>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</si>
  <si>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</si>
  <si>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</si>
  <si>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</si>
  <si>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</si>
  <si>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</si>
  <si>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</si>
  <si>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</si>
  <si>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</si>
  <si>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</si>
  <si>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</si>
  <si>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</si>
  <si>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</si>
  <si>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</si>
  <si>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</si>
  <si>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</si>
  <si>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</si>
  <si>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</si>
  <si>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</si>
  <si>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</si>
  <si>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</si>
  <si>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</si>
  <si>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</si>
  <si>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</si>
  <si>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</si>
  <si>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</si>
  <si>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</si>
  <si>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</si>
  <si>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</si>
  <si>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</si>
  <si>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</si>
  <si>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</si>
  <si>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</si>
  <si>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</si>
  <si>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</si>
  <si>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</si>
  <si>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</si>
  <si>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</si>
  <si>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</si>
  <si>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</si>
  <si>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</si>
  <si>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</si>
  <si>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</si>
  <si>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</si>
  <si>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</si>
  <si>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</si>
  <si>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</si>
  <si>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</si>
  <si>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</si>
  <si>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</si>
  <si>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</si>
  <si>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</si>
  <si>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</si>
  <si>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</si>
  <si>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</si>
  <si>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</si>
  <si>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</si>
  <si>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</si>
  <si>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</si>
  <si>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</si>
  <si>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</si>
  <si>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</si>
  <si>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</si>
  <si>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</si>
  <si>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</si>
  <si>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</si>
  <si>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</si>
  <si>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</si>
  <si>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</si>
  <si>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</si>
  <si>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</si>
  <si>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</si>
  <si>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</si>
  <si>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</si>
  <si>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</si>
  <si>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</si>
  <si>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</si>
  <si>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</si>
  <si>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</si>
  <si>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</si>
  <si>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</si>
  <si>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</si>
  <si>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</si>
  <si>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</si>
  <si>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</si>
  <si>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</si>
  <si>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</si>
  <si>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</si>
  <si>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</si>
  <si>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</si>
  <si>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</si>
  <si>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</si>
  <si>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</si>
  <si>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</si>
  <si>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</si>
  <si>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</si>
  <si>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</si>
  <si>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</si>
  <si>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</si>
  <si>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</si>
  <si>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</si>
  <si>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</si>
  <si>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</si>
  <si>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</si>
  <si>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</si>
  <si>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</si>
  <si>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</si>
  <si>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</si>
  <si>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</si>
  <si>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</si>
  <si>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</si>
  <si>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</si>
  <si>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</si>
  <si>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</si>
  <si>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</si>
  <si>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</si>
  <si>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</si>
  <si>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</si>
  <si>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</si>
  <si>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</si>
  <si>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</si>
  <si>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</si>
  <si>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</si>
  <si>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</si>
  <si>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</si>
  <si>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</si>
  <si>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</si>
  <si>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</si>
  <si>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</si>
  <si>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</si>
  <si>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</si>
  <si>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</si>
  <si>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</si>
  <si>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</si>
  <si>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</si>
  <si>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</si>
  <si>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</si>
  <si>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</si>
  <si>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</si>
  <si>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</si>
  <si>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</si>
  <si>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</si>
  <si>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</si>
  <si>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</si>
  <si>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</si>
  <si>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</si>
  <si>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</si>
  <si>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</si>
  <si>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</si>
  <si>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</si>
  <si>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</si>
  <si>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</si>
  <si>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</si>
  <si>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</si>
  <si>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</si>
  <si>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</si>
  <si>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</si>
  <si>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</si>
  <si>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</si>
  <si>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</si>
  <si>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</si>
  <si>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</si>
  <si>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</si>
  <si>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</si>
  <si>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</si>
  <si>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</si>
  <si>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</si>
  <si>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</si>
  <si>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</si>
  <si>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</si>
  <si>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</si>
  <si>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</si>
  <si>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</si>
  <si>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</si>
  <si>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</si>
  <si>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</si>
  <si>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</si>
  <si>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</si>
  <si>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</si>
  <si>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</si>
  <si>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</si>
  <si>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</si>
  <si>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</si>
  <si>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</si>
  <si>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</si>
  <si>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</si>
  <si>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</si>
  <si>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</si>
  <si>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</si>
  <si>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</si>
  <si>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</si>
  <si>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</si>
  <si>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</si>
  <si>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</si>
  <si>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</si>
  <si>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</si>
  <si>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</si>
  <si>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</si>
  <si>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</si>
  <si>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</si>
  <si>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</si>
  <si>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</si>
  <si>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</si>
  <si>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</si>
  <si>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</si>
  <si>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</si>
  <si>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</si>
  <si>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</si>
  <si>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</si>
  <si>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</si>
  <si>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</si>
  <si>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</si>
  <si>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</si>
  <si>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</si>
  <si>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</si>
  <si>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</si>
  <si>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</si>
  <si>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</si>
  <si>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</si>
  <si>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</si>
  <si>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</si>
  <si>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</si>
  <si>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</si>
  <si>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</si>
  <si>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</si>
  <si>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</si>
  <si>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</si>
  <si>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</si>
  <si>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</si>
  <si>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</si>
  <si>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</si>
  <si>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</si>
  <si>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</si>
  <si>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</si>
  <si>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</si>
  <si>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</si>
  <si>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</si>
  <si>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</si>
  <si>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</si>
  <si>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</si>
  <si>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</si>
  <si>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</si>
  <si>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</si>
  <si>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</si>
  <si>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</si>
  <si>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</si>
  <si>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</si>
  <si>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</si>
  <si>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</si>
  <si>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</si>
  <si>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</si>
  <si>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</si>
  <si>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</si>
  <si>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</si>
  <si>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</si>
  <si>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</si>
  <si>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</si>
  <si>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</si>
  <si>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</si>
  <si>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</si>
  <si>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</si>
  <si>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</si>
  <si>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</si>
  <si>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</si>
  <si>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</si>
  <si>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</si>
  <si>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</si>
  <si>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</si>
  <si>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</si>
  <si>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</si>
  <si>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</si>
  <si>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</si>
  <si>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</si>
  <si>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</si>
  <si>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</si>
  <si>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</si>
  <si>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</si>
  <si>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</si>
  <si>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</si>
  <si>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</si>
  <si>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</si>
  <si>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</si>
  <si>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</si>
  <si>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</si>
  <si>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</si>
  <si>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</si>
  <si>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</si>
  <si>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</si>
  <si>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</si>
  <si>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</si>
  <si>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</si>
  <si>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</si>
  <si>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</si>
  <si>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</si>
  <si>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</si>
  <si>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</si>
  <si>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</si>
  <si>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</si>
  <si>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</si>
  <si>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</si>
  <si>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</si>
  <si>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</si>
  <si>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</si>
  <si>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</si>
  <si>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</si>
  <si>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</si>
  <si>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</si>
  <si>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</si>
  <si>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</si>
  <si>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</si>
  <si>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</si>
  <si>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</si>
  <si>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</si>
  <si>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</si>
  <si>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</si>
  <si>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</si>
  <si>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</si>
  <si>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</si>
  <si>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</si>
  <si>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</si>
  <si>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</si>
  <si>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</si>
  <si>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</si>
  <si>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</si>
  <si>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</si>
  <si>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</si>
  <si>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</si>
  <si>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</si>
  <si>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</si>
  <si>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</si>
  <si>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</si>
  <si>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</si>
  <si>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</si>
  <si>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</si>
  <si>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</si>
  <si>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</si>
  <si>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</si>
  <si>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</si>
  <si>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</si>
  <si>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</si>
  <si>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</si>
  <si>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</si>
  <si>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</si>
  <si>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</si>
  <si>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</si>
  <si>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</si>
  <si>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</si>
  <si>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</si>
  <si>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</si>
  <si>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</si>
  <si>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</si>
  <si>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</si>
  <si>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</si>
  <si>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</si>
  <si>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</si>
  <si>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</si>
  <si>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</si>
  <si>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</si>
  <si>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</si>
  <si>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</si>
  <si>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</si>
  <si>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</si>
  <si>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</si>
  <si>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</si>
  <si>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</si>
  <si>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</si>
  <si>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</si>
  <si>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</si>
  <si>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</si>
  <si>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</si>
  <si>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</si>
  <si>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</si>
  <si>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</si>
  <si>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</si>
  <si>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</si>
  <si>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</si>
  <si>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</si>
  <si>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</si>
  <si>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</si>
  <si>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</si>
  <si>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</si>
  <si>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</si>
  <si>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</si>
  <si>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</si>
  <si>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</si>
  <si>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</si>
  <si>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</si>
  <si>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</si>
  <si>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</si>
  <si>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</si>
  <si>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</si>
  <si>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</si>
  <si>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</si>
  <si>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</si>
  <si>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</si>
  <si>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</si>
  <si>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</si>
  <si>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</si>
  <si>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</si>
  <si>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</si>
  <si>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</si>
  <si>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</si>
  <si>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</si>
  <si>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</si>
  <si>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</si>
  <si>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</si>
  <si>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</si>
  <si>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</si>
  <si>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</si>
  <si>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</si>
  <si>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</si>
  <si>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</si>
  <si>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</si>
  <si>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</si>
  <si>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</si>
  <si>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</si>
  <si>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</si>
  <si>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</si>
  <si>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</si>
  <si>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</si>
  <si>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</si>
  <si>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</si>
  <si>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</si>
  <si>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</si>
  <si>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</si>
  <si>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</si>
  <si>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</si>
  <si>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</si>
  <si>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</si>
  <si>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</si>
  <si>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</si>
  <si>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</si>
  <si>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</si>
  <si>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</si>
  <si>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</si>
  <si>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</si>
  <si>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</si>
  <si>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</si>
  <si>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</si>
  <si>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</si>
  <si>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</si>
  <si>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</si>
  <si>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</si>
  <si>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</si>
  <si>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</si>
  <si>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</si>
  <si>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</si>
  <si>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</si>
  <si>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</si>
  <si>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</si>
  <si>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</si>
  <si>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</si>
  <si>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</si>
  <si>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</si>
  <si>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</si>
  <si>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</si>
  <si>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</si>
  <si>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</si>
  <si>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</si>
  <si>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</si>
  <si>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</si>
  <si>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</si>
  <si>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</si>
  <si>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</si>
  <si>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</si>
  <si>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</si>
  <si>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</si>
  <si>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</si>
  <si>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</si>
  <si>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</si>
  <si>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</si>
  <si>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</si>
  <si>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</si>
  <si>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</si>
  <si>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</si>
  <si>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</si>
  <si>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</si>
  <si>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</si>
  <si>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</si>
  <si>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</si>
  <si>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</si>
  <si>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</si>
  <si>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</si>
  <si>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</si>
  <si>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</si>
  <si>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</si>
  <si>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</si>
  <si>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</si>
  <si>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</si>
  <si>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</si>
  <si>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</si>
  <si>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</si>
  <si>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</si>
  <si>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</si>
  <si>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</si>
  <si>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</si>
  <si>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</si>
  <si>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</si>
  <si>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</si>
  <si>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</si>
  <si>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</si>
  <si>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</si>
  <si>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</si>
  <si>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</si>
  <si>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</si>
  <si>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</si>
  <si>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</si>
  <si>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</si>
  <si>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</si>
  <si>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</si>
  <si>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</si>
  <si>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</si>
  <si>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</si>
  <si>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</si>
  <si>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</si>
  <si>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</si>
  <si>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</si>
  <si>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</si>
  <si>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</si>
  <si>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</si>
  <si>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</si>
  <si>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</si>
  <si>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</si>
  <si>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</si>
  <si>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</si>
  <si>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</si>
  <si>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</si>
  <si>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</si>
  <si>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</si>
  <si>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</si>
  <si>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</si>
  <si>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</si>
  <si>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</si>
  <si>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</si>
  <si>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</si>
  <si>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</si>
  <si>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</si>
  <si>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</si>
  <si>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</si>
  <si>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</si>
  <si>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</si>
  <si>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</si>
  <si>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</si>
  <si>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</si>
  <si>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</si>
  <si>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</si>
  <si>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</si>
  <si>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</si>
  <si>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</si>
  <si>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</si>
  <si>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</si>
  <si>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</si>
  <si>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</si>
  <si>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</si>
  <si>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</si>
  <si>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</si>
  <si>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</si>
  <si>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</si>
  <si>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</si>
  <si>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</si>
  <si>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</si>
  <si>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</si>
  <si>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</si>
  <si>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</si>
  <si>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</si>
  <si>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</si>
  <si>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</si>
  <si>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</si>
  <si>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</si>
  <si>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</si>
  <si>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</si>
  <si>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</si>
  <si>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</si>
  <si>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</si>
  <si>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</si>
  <si>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</si>
  <si>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</si>
  <si>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</si>
  <si>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</si>
  <si>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</si>
  <si>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</si>
  <si>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</si>
  <si>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</si>
  <si>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</si>
  <si>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</si>
  <si>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</si>
  <si>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</si>
  <si>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</si>
  <si>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</si>
  <si>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</si>
  <si>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</si>
  <si>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</si>
  <si>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</si>
  <si>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</si>
  <si>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</si>
  <si>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</si>
  <si>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</si>
  <si>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</si>
  <si>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</si>
  <si>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</si>
  <si>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</si>
  <si>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</si>
  <si>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</si>
  <si>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</si>
  <si>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</si>
  <si>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</si>
  <si>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</si>
  <si>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</si>
  <si>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</si>
  <si>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</si>
  <si>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</si>
  <si>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</si>
  <si>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</si>
  <si>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</si>
  <si>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</si>
  <si>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</si>
  <si>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</si>
  <si>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</si>
  <si>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</si>
  <si>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</si>
  <si>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</si>
  <si>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</si>
  <si>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</si>
  <si>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</si>
  <si>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</si>
  <si>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</si>
  <si>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</si>
  <si>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</si>
  <si>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</si>
  <si>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</si>
  <si>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</si>
  <si>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</si>
  <si>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</si>
  <si>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</si>
  <si>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</si>
  <si>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</si>
  <si>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</si>
  <si>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</si>
  <si>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</si>
  <si>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</si>
  <si>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</si>
  <si>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</si>
  <si>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</si>
  <si>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</si>
  <si>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</si>
  <si>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</si>
  <si>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</si>
  <si>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</si>
  <si>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</si>
  <si>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</si>
  <si>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</si>
  <si>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</si>
  <si>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</si>
  <si>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</si>
  <si>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</si>
  <si>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</si>
  <si>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</si>
  <si>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</si>
  <si>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</si>
  <si>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</si>
  <si>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</si>
  <si>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</si>
  <si>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</si>
  <si>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</si>
  <si>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</si>
  <si>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</si>
  <si>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</si>
  <si>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</si>
  <si>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</si>
  <si>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</si>
  <si>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</si>
  <si>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</si>
  <si>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</si>
  <si>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</si>
  <si>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</si>
  <si>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</si>
  <si>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</si>
  <si>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</si>
  <si>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</si>
  <si>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</si>
  <si>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</si>
  <si>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</si>
  <si>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</si>
  <si>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</si>
  <si>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</si>
  <si>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</si>
  <si>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</si>
  <si>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</si>
  <si>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</si>
  <si>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</si>
  <si>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</si>
  <si>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</si>
  <si>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</si>
  <si>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</si>
  <si>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</si>
  <si>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</si>
  <si>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</si>
  <si>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</si>
  <si>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</si>
  <si>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</si>
  <si>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</si>
  <si>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</si>
  <si>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</si>
  <si>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</si>
  <si>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</si>
  <si>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</si>
  <si>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</si>
  <si>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</si>
  <si>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</si>
  <si>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</si>
  <si>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</si>
  <si>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</si>
  <si>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</si>
  <si>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</si>
  <si>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</si>
  <si>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</si>
  <si>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</si>
  <si>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</si>
  <si>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</si>
  <si>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</si>
  <si>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</si>
  <si>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</si>
  <si>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</si>
  <si>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</si>
  <si>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</si>
  <si>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</si>
  <si>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</si>
  <si>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</si>
  <si>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</si>
  <si>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</si>
  <si>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</si>
  <si>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</si>
  <si>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</si>
  <si>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</si>
  <si>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</si>
  <si>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</si>
  <si>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</si>
  <si>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</si>
  <si>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</si>
  <si>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</si>
  <si>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</si>
  <si>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</si>
  <si>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</si>
  <si>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</si>
  <si>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</si>
  <si>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</si>
  <si>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</si>
  <si>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</si>
  <si>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</si>
  <si>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</si>
  <si>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</si>
  <si>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</si>
  <si>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</si>
  <si>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</si>
  <si>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</si>
  <si>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</si>
  <si>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</si>
  <si>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</si>
  <si>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</si>
  <si>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</si>
  <si>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</si>
  <si>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</si>
  <si>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</si>
  <si>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</si>
  <si>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</si>
  <si>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</si>
  <si>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</si>
  <si>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</si>
  <si>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</si>
  <si>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</si>
  <si>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</si>
  <si>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</si>
  <si>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</si>
  <si>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</si>
  <si>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</si>
  <si>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</si>
  <si>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</si>
  <si>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</si>
  <si>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</si>
  <si>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</si>
  <si>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</si>
  <si>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</si>
  <si>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</si>
  <si>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</si>
  <si>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</si>
  <si>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</si>
  <si>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</si>
  <si>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</si>
  <si>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</si>
  <si>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</si>
  <si>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</si>
  <si>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</si>
  <si>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</si>
  <si>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</si>
  <si>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</si>
  <si>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</si>
  <si>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</si>
  <si>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</si>
  <si>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</si>
  <si>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</si>
  <si>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</si>
  <si>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</si>
  <si>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</si>
  <si>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</si>
  <si>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</si>
  <si>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</si>
  <si>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</si>
  <si>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</si>
  <si>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</si>
  <si>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</si>
  <si>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</si>
  <si>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</si>
  <si>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</si>
  <si>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</si>
  <si>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</si>
  <si>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</si>
  <si>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</si>
  <si>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</si>
  <si>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</si>
  <si>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</si>
  <si>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</si>
  <si>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</si>
  <si>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</si>
  <si>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</si>
  <si>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</si>
  <si>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</si>
  <si>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</si>
  <si>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</si>
  <si>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</si>
  <si>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</si>
  <si>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</si>
  <si>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</si>
  <si>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</si>
  <si>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</si>
  <si>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</si>
  <si>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</si>
  <si>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</si>
  <si>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</si>
  <si>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</si>
  <si>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</si>
  <si>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</si>
  <si>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</si>
  <si>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</si>
  <si>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</si>
  <si>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</si>
  <si>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</si>
  <si>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</si>
  <si>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</si>
  <si>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</si>
  <si>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</si>
  <si>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</si>
  <si>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</si>
  <si>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</si>
  <si>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</si>
  <si>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</si>
  <si>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</si>
  <si>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</si>
  <si>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</si>
  <si>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</si>
  <si>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</si>
  <si>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</si>
  <si>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</si>
  <si>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</si>
  <si>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</si>
  <si>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</si>
  <si>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</si>
  <si>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</si>
  <si>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</si>
  <si>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</si>
  <si>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</si>
  <si>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</si>
  <si>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</si>
  <si>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</si>
  <si>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</si>
  <si>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</si>
  <si>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</si>
  <si>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</si>
  <si>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</si>
  <si>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</si>
  <si>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</si>
  <si>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</si>
  <si>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</si>
  <si>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</si>
  <si>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</si>
  <si>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</si>
  <si>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</si>
  <si>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</si>
  <si>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</si>
  <si>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</si>
  <si>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</si>
  <si>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</si>
  <si>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</si>
  <si>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</si>
  <si>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</si>
  <si>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</si>
  <si>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</si>
  <si>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</si>
  <si>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</si>
  <si>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</si>
  <si>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</si>
  <si>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</si>
  <si>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</si>
  <si>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</si>
  <si>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</si>
  <si>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</si>
  <si>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</si>
  <si>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</si>
  <si>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</si>
  <si>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</si>
  <si>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</si>
  <si>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</si>
  <si>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</si>
  <si>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</si>
  <si>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</si>
  <si>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</si>
  <si>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</si>
  <si>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</si>
  <si>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</si>
  <si>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</si>
  <si>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</si>
  <si>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</si>
  <si>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</si>
  <si>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</si>
  <si>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</si>
  <si>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</si>
  <si>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</si>
  <si>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</si>
  <si>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</si>
  <si>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</si>
  <si>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</si>
  <si>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</si>
  <si>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</si>
  <si>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</si>
  <si>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</si>
  <si>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</si>
  <si>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</si>
  <si>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</si>
  <si>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</si>
  <si>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</si>
  <si>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</si>
  <si>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</si>
  <si>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</si>
  <si>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</si>
  <si>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</si>
  <si>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</si>
  <si>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</si>
  <si>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</si>
  <si>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</si>
  <si>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</si>
  <si>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</si>
  <si>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</si>
  <si>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</si>
  <si>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</si>
  <si>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</si>
  <si>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</si>
  <si>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</si>
  <si>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</si>
  <si>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</si>
  <si>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</si>
  <si>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</si>
  <si>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</si>
  <si>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</si>
  <si>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</si>
  <si>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</si>
  <si>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</si>
  <si>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</si>
  <si>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</si>
  <si>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</si>
  <si>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</si>
  <si>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</si>
  <si>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</si>
  <si>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</si>
  <si>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</si>
  <si>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</si>
  <si>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</si>
  <si>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</si>
  <si>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</si>
  <si>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</si>
  <si>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</si>
  <si>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</si>
  <si>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</si>
  <si>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</si>
  <si>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</si>
  <si>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</si>
  <si>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</si>
  <si>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</si>
  <si>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</si>
  <si>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</si>
  <si>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</si>
  <si>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</si>
  <si>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</si>
  <si>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</si>
  <si>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</si>
  <si>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</si>
  <si>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</si>
  <si>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</si>
  <si>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</si>
  <si>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</si>
  <si>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</si>
  <si>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</si>
  <si>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</si>
  <si>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</si>
  <si>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</si>
  <si>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</si>
  <si>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</si>
  <si>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</si>
  <si>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</si>
  <si>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</si>
  <si>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</si>
  <si>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</si>
  <si>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</si>
  <si>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</si>
  <si>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</si>
  <si>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</si>
  <si>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</si>
  <si>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</si>
  <si>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</si>
  <si>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</si>
  <si>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</si>
  <si>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</si>
  <si>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</si>
  <si>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</si>
  <si>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</si>
  <si>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</si>
  <si>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</si>
  <si>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</si>
  <si>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</si>
  <si>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</si>
  <si>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</si>
  <si>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</si>
  <si>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</si>
  <si>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</si>
  <si>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</si>
  <si>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</si>
  <si>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</si>
  <si>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</si>
  <si>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</si>
  <si>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</si>
  <si>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</si>
  <si>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</si>
  <si>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</si>
  <si>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</si>
  <si>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</si>
  <si>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</si>
  <si>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</si>
  <si>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</si>
  <si>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</si>
  <si>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</si>
  <si>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</si>
  <si>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</si>
  <si>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</si>
  <si>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</si>
  <si>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</si>
  <si>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</si>
  <si>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</si>
  <si>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</si>
  <si>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</si>
  <si>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</si>
  <si>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</si>
  <si>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</si>
  <si>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</si>
  <si>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</si>
  <si>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</si>
  <si>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</si>
  <si>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</si>
  <si>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</si>
  <si>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</si>
  <si>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</si>
  <si>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</si>
  <si>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</si>
  <si>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</si>
  <si>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</si>
  <si>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</si>
  <si>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</si>
  <si>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</si>
  <si>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</si>
  <si>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</si>
  <si>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</si>
  <si>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</si>
  <si>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</si>
  <si>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</si>
  <si>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</si>
  <si>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</si>
  <si>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</si>
  <si>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</si>
  <si>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</si>
  <si>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</si>
  <si>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</si>
  <si>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</si>
  <si>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</si>
  <si>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</si>
  <si>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</si>
  <si>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</si>
  <si>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</si>
  <si>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</si>
  <si>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</si>
  <si>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</si>
  <si>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</si>
  <si>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</si>
  <si>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</si>
  <si>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</si>
  <si>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</si>
  <si>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</si>
  <si>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</si>
  <si>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</si>
  <si>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</si>
  <si>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</si>
  <si>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</si>
  <si>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</si>
  <si>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</si>
  <si>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</si>
  <si>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</si>
  <si>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</si>
  <si>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</si>
  <si>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</si>
  <si>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</si>
  <si>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</si>
  <si>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</si>
  <si>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</si>
  <si>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</si>
  <si>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</si>
  <si>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</si>
  <si>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</si>
  <si>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</si>
  <si>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</si>
  <si>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</si>
  <si>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</si>
  <si>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</si>
  <si>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</si>
  <si>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</si>
  <si>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</si>
  <si>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</si>
  <si>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</si>
  <si>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</si>
  <si>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</si>
  <si>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</si>
  <si>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</si>
  <si>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</si>
  <si>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</si>
  <si>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</si>
  <si>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</si>
  <si>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</si>
  <si>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</si>
  <si>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</si>
  <si>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</si>
  <si>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</si>
  <si>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</si>
  <si>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</si>
  <si>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</si>
  <si>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</si>
  <si>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</si>
  <si>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</si>
  <si>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</si>
  <si>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</si>
  <si>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</si>
  <si>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</si>
  <si>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</si>
  <si>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</si>
  <si>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</si>
  <si>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</si>
  <si>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</si>
  <si>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</si>
  <si>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</si>
  <si>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</si>
  <si>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</si>
  <si>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</si>
  <si>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</si>
  <si>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</si>
  <si>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</si>
  <si>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</si>
  <si>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</si>
  <si>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</si>
  <si>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</si>
  <si>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</si>
  <si>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</si>
  <si>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</si>
  <si>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</si>
  <si>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</si>
  <si>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</si>
  <si>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</si>
  <si>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</si>
  <si>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</si>
  <si>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</si>
  <si>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</si>
  <si>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</si>
  <si>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</si>
  <si>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</si>
  <si>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</si>
  <si>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</si>
  <si>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</si>
  <si>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</si>
  <si>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</si>
  <si>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</si>
  <si>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</si>
  <si>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</si>
  <si>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</si>
  <si>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</si>
  <si>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</si>
  <si>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</si>
  <si>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</si>
  <si>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</si>
  <si>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</si>
  <si>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</si>
  <si>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</si>
  <si>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</si>
  <si>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</si>
  <si>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</si>
  <si>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</si>
  <si>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</si>
  <si>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</si>
  <si>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</si>
  <si>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</si>
  <si>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</si>
  <si>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</si>
  <si>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</si>
  <si>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</si>
  <si>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</si>
  <si>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</si>
  <si>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</si>
  <si>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</si>
  <si>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</si>
  <si>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</si>
  <si>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</si>
  <si>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</si>
  <si>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</si>
  <si>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</si>
  <si>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</si>
  <si>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</si>
  <si>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</si>
  <si>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</si>
  <si>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</si>
  <si>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</si>
  <si>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</si>
  <si>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</si>
  <si>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</si>
  <si>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</si>
  <si>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</si>
  <si>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</si>
  <si>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</si>
  <si>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</si>
  <si>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</si>
  <si>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</si>
  <si>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</si>
  <si>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</si>
  <si>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</si>
  <si>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</si>
  <si>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</si>
  <si>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</si>
  <si>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</si>
  <si>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</si>
  <si>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</si>
  <si>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</si>
  <si>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</si>
  <si>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</si>
  <si>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</si>
  <si>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</si>
  <si>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</si>
  <si>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</si>
  <si>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</si>
  <si>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</si>
  <si>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</si>
  <si>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</si>
  <si>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</si>
  <si>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</si>
  <si>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</si>
  <si>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</si>
  <si>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</si>
  <si>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</si>
  <si>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</si>
  <si>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</si>
  <si>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</si>
  <si>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</si>
  <si>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</si>
  <si>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</si>
  <si>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</si>
  <si>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</si>
  <si>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</si>
  <si>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</si>
  <si>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</si>
  <si>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</si>
  <si>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</si>
  <si>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</si>
  <si>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</si>
  <si>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</si>
  <si>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</si>
  <si>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</si>
  <si>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</si>
  <si>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</si>
  <si>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</si>
  <si>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</si>
  <si>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</si>
  <si>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</si>
  <si>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</si>
  <si>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</si>
  <si>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</si>
  <si>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</si>
  <si>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</si>
  <si>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</si>
  <si>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</si>
  <si>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</si>
  <si>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</si>
  <si>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</si>
  <si>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</si>
  <si>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</si>
  <si>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</si>
  <si>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</si>
  <si>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</si>
  <si>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</si>
  <si>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</si>
  <si>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</si>
  <si>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</si>
  <si>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</si>
  <si>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</si>
  <si>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</si>
  <si>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</si>
  <si>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</si>
  <si>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</si>
  <si>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</si>
  <si>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</si>
  <si>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</si>
  <si>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</si>
  <si>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</si>
  <si>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</si>
  <si>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</si>
  <si>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</si>
  <si>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</si>
  <si>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</si>
  <si>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</si>
  <si>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</si>
  <si>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</si>
  <si>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</si>
  <si>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</si>
  <si>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</si>
  <si>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</si>
  <si>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</si>
  <si>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</si>
  <si>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</si>
  <si>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</si>
  <si>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</si>
  <si>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</si>
  <si>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</si>
  <si>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</si>
  <si>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</si>
  <si>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</si>
  <si>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</si>
  <si>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</si>
  <si>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</si>
  <si>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</si>
  <si>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</si>
  <si>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</si>
  <si>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</si>
  <si>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</si>
  <si>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</si>
  <si>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</si>
  <si>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</si>
  <si>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</si>
  <si>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</si>
  <si>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</si>
  <si>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</si>
  <si>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</si>
  <si>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</si>
  <si>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</si>
  <si>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</si>
  <si>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</si>
  <si>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</si>
  <si>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</si>
  <si>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</si>
  <si>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</si>
  <si>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</si>
  <si>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</si>
  <si>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</si>
  <si>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</si>
  <si>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</si>
  <si>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</si>
  <si>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</si>
  <si>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</si>
  <si>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</si>
  <si>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</si>
  <si>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</si>
  <si>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</si>
  <si>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</si>
  <si>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</si>
  <si>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</si>
  <si>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</si>
  <si>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</si>
  <si>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</si>
  <si>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</si>
  <si>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</si>
  <si>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</si>
  <si>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</si>
  <si>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</si>
  <si>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</si>
  <si>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</si>
  <si>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</si>
  <si>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</si>
  <si>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</si>
  <si>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</si>
  <si>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</si>
  <si>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</si>
  <si>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</si>
  <si>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</si>
  <si>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</si>
  <si>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</si>
  <si>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</si>
  <si>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</si>
  <si>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</si>
  <si>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</si>
  <si>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</si>
  <si>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</si>
  <si>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</si>
  <si>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</si>
  <si>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</si>
  <si>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</si>
  <si>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</si>
  <si>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</si>
  <si>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</si>
  <si>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</si>
  <si>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</si>
  <si>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</si>
  <si>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</si>
  <si>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</si>
  <si>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</si>
  <si>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</si>
  <si>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</si>
  <si>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</si>
  <si>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</si>
  <si>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</si>
  <si>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</si>
  <si>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</si>
  <si>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</si>
  <si>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</si>
  <si>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</si>
  <si>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</si>
  <si>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</si>
  <si>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</si>
  <si>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</si>
  <si>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</si>
  <si>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</si>
  <si>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</si>
  <si>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</si>
  <si>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</si>
  <si>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</si>
  <si>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</si>
  <si>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</si>
  <si>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</si>
  <si>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</si>
  <si>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</si>
  <si>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</si>
  <si>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</si>
  <si>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</si>
  <si>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</si>
  <si>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</si>
  <si>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</si>
  <si>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</si>
  <si>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</si>
  <si>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</si>
  <si>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</si>
  <si>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</si>
  <si>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</si>
  <si>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</si>
  <si>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</si>
  <si>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</si>
  <si>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</si>
  <si>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</si>
  <si>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</si>
  <si>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</si>
  <si>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</si>
  <si>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</si>
  <si>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</si>
  <si>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</si>
  <si>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</si>
  <si>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</si>
  <si>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</si>
  <si>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</si>
  <si>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</si>
  <si>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</si>
  <si>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</si>
  <si>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</si>
  <si>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</si>
  <si>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</si>
  <si>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</si>
  <si>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</si>
  <si>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</si>
  <si>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</si>
  <si>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</si>
  <si>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</si>
  <si>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</si>
  <si>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</si>
  <si>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</si>
  <si>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</si>
  <si>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</si>
  <si>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</si>
  <si>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</si>
  <si>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</si>
  <si>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</si>
  <si>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</si>
  <si>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</si>
  <si>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</si>
  <si>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</si>
  <si>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</si>
  <si>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</si>
  <si>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</si>
  <si>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</si>
  <si>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</si>
  <si>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</si>
  <si>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</si>
  <si>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</si>
  <si>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</si>
  <si>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</si>
  <si>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</si>
  <si>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</si>
  <si>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</si>
  <si>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</si>
  <si>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</si>
  <si>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</si>
  <si>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</si>
  <si>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</si>
  <si>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</si>
  <si>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</si>
  <si>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</si>
  <si>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</si>
  <si>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</si>
  <si>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</si>
  <si>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</si>
  <si>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</si>
  <si>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</si>
  <si>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</si>
  <si>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</si>
  <si>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</si>
  <si>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</si>
  <si>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</si>
  <si>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</si>
  <si>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</si>
  <si>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</si>
  <si>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</si>
  <si>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</si>
  <si>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</si>
  <si>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</si>
  <si>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</si>
  <si>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</si>
  <si>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</si>
  <si>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</si>
  <si>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</si>
  <si>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</si>
  <si>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</si>
  <si>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</si>
  <si>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</si>
  <si>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</si>
  <si>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</si>
  <si>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</si>
  <si>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</si>
  <si>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</si>
  <si>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</si>
  <si>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</si>
  <si>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</si>
  <si>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</si>
  <si>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</si>
  <si>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</si>
  <si>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</si>
  <si>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</si>
  <si>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</si>
  <si>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</si>
  <si>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</si>
  <si>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</si>
  <si>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</si>
  <si>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</si>
  <si>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</si>
  <si>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</si>
  <si>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</si>
  <si>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</si>
  <si>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</si>
  <si>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</si>
  <si>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</si>
  <si>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</si>
  <si>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</si>
  <si>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</si>
  <si>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</si>
  <si>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</si>
  <si>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</si>
  <si>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</si>
  <si>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</si>
  <si>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</si>
  <si>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</si>
  <si>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</si>
  <si>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</si>
  <si>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</si>
  <si>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</si>
  <si>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</si>
  <si>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</si>
  <si>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</si>
  <si>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</si>
  <si>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</si>
  <si>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</si>
  <si>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</si>
  <si>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</si>
  <si>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</si>
  <si>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</si>
  <si>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</si>
  <si>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</si>
  <si>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</si>
  <si>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</si>
  <si>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</si>
  <si>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</si>
  <si>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</si>
  <si>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</si>
  <si>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</si>
  <si>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</si>
  <si>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</si>
  <si>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</si>
  <si>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</si>
  <si>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</si>
  <si>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</si>
  <si>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</si>
  <si>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</si>
  <si>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</si>
  <si>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</si>
  <si>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</si>
  <si>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</si>
  <si>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</si>
  <si>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</si>
  <si>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</si>
  <si>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</si>
  <si>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</si>
  <si>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</si>
  <si>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</si>
  <si>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</si>
  <si>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</si>
  <si>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</si>
  <si>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</si>
  <si>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</si>
  <si>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</si>
  <si>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</si>
  <si>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</si>
  <si>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</si>
  <si>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</si>
  <si>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</si>
  <si>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</si>
  <si>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</si>
  <si>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</si>
  <si>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</si>
  <si>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</si>
  <si>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</si>
  <si>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</si>
  <si>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</si>
  <si>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</si>
  <si>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</si>
  <si>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</si>
  <si>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</si>
  <si>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</si>
  <si>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</si>
  <si>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</si>
  <si>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</si>
  <si>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</si>
  <si>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</si>
  <si>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</si>
  <si>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</si>
  <si>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</si>
  <si>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</si>
  <si>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</si>
  <si>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</si>
  <si>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</si>
  <si>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</si>
  <si>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</si>
  <si>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</si>
  <si>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</si>
  <si>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</si>
  <si>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</si>
  <si>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</si>
  <si>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</si>
  <si>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</si>
  <si>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</si>
  <si>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</si>
  <si>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</si>
  <si>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</si>
  <si>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</si>
  <si>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</si>
  <si>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</si>
  <si>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</si>
  <si>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</si>
  <si>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</si>
  <si>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</si>
  <si>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</si>
  <si>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</si>
  <si>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</si>
  <si>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</si>
  <si>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</si>
  <si>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</si>
  <si>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</si>
  <si>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</si>
  <si>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</si>
  <si>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</si>
  <si>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</si>
  <si>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</si>
  <si>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</si>
  <si>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</si>
  <si>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</si>
  <si>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</si>
  <si>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</si>
  <si>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</si>
  <si>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</si>
  <si>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</si>
  <si>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</si>
  <si>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</si>
  <si>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</si>
  <si>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</si>
  <si>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</si>
  <si>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</si>
  <si>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</si>
  <si>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</si>
  <si>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</si>
  <si>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</si>
  <si>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</si>
  <si>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</si>
  <si>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</si>
  <si>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</si>
  <si>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</si>
  <si>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</si>
  <si>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</si>
  <si>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</si>
  <si>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</si>
  <si>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</si>
  <si>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</si>
  <si>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</si>
  <si>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</si>
  <si>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</si>
  <si>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</si>
  <si>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</si>
  <si>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</si>
  <si>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</si>
  <si>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</si>
  <si>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</si>
  <si>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</si>
  <si>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</si>
  <si>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</si>
  <si>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</si>
  <si>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</si>
  <si>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</si>
  <si>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</si>
  <si>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</si>
  <si>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</si>
  <si>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</si>
  <si>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</si>
  <si>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</si>
  <si>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</si>
  <si>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</si>
  <si>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</si>
  <si>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</si>
  <si>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</si>
  <si>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</si>
  <si>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</si>
  <si>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</si>
  <si>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</si>
  <si>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</si>
  <si>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</si>
  <si>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</si>
  <si>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</si>
  <si>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</si>
  <si>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</si>
  <si>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</si>
  <si>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</si>
  <si>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</si>
  <si>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</si>
  <si>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</si>
  <si>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</si>
  <si>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</si>
  <si>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</si>
  <si>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</si>
  <si>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</si>
  <si>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</si>
  <si>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</si>
  <si>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</si>
  <si>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</si>
  <si>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</si>
  <si>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</si>
  <si>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</si>
  <si>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</si>
  <si>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</si>
  <si>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</si>
  <si>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</si>
  <si>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</si>
  <si>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</si>
  <si>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</si>
  <si>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</si>
  <si>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</si>
  <si>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</si>
  <si>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</si>
  <si>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</si>
  <si>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</si>
  <si>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</si>
  <si>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</si>
  <si>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</si>
  <si>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</si>
  <si>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</si>
  <si>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</si>
  <si>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</si>
  <si>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</si>
  <si>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</si>
  <si>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</si>
  <si>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</si>
  <si>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</si>
  <si>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</si>
  <si>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</si>
  <si>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</si>
  <si>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</si>
  <si>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</si>
  <si>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</si>
  <si>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</si>
  <si>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</si>
  <si>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</si>
  <si>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</si>
  <si>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</si>
  <si>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</si>
  <si>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</si>
  <si>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</si>
  <si>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</si>
  <si>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</si>
  <si>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</si>
  <si>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</si>
  <si>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</si>
  <si>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</si>
  <si>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</si>
  <si>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</si>
  <si>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</si>
  <si>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</si>
  <si>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</si>
  <si>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</si>
  <si>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</si>
  <si>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</si>
  <si>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</si>
  <si>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</si>
  <si>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</si>
  <si>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</si>
  <si>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</si>
  <si>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</si>
  <si>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</si>
  <si>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</si>
  <si>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</si>
  <si>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</si>
  <si>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</si>
  <si>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</si>
  <si>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</si>
  <si>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</si>
  <si>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</si>
  <si>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</si>
  <si>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</si>
  <si>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</si>
  <si>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</si>
  <si>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</si>
  <si>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</si>
  <si>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</si>
  <si>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</si>
  <si>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</si>
  <si>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</si>
  <si>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</si>
  <si>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</si>
  <si>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</si>
  <si>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</si>
  <si>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</si>
  <si>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</si>
  <si>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</si>
  <si>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</si>
  <si>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</si>
  <si>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</si>
  <si>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</si>
  <si>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</si>
  <si>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</si>
  <si>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</si>
  <si>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</si>
  <si>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</si>
  <si>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</si>
  <si>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</si>
  <si>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</si>
  <si>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</si>
  <si>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</si>
  <si>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</si>
  <si>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</si>
  <si>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</si>
  <si>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</si>
  <si>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</si>
  <si>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</si>
  <si>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</si>
  <si>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</si>
  <si>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</si>
  <si>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</si>
  <si>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</si>
  <si>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</si>
  <si>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</si>
  <si>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</si>
  <si>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</si>
  <si>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</si>
  <si>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</si>
  <si>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</si>
  <si>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</si>
  <si>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</si>
  <si>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</si>
  <si>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</si>
  <si>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</si>
  <si>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</si>
  <si>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</si>
  <si>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</si>
  <si>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</si>
  <si>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</si>
  <si>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</si>
  <si>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</si>
  <si>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</si>
  <si>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</si>
  <si>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</si>
  <si>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</si>
  <si>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</si>
  <si>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</si>
  <si>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</si>
  <si>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</si>
  <si>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</si>
  <si>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</si>
  <si>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</si>
  <si>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</si>
  <si>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</si>
  <si>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</si>
  <si>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</si>
  <si>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</si>
  <si>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</si>
  <si>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</si>
  <si>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</si>
  <si>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</si>
  <si>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</si>
  <si>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</si>
  <si>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</si>
  <si>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</si>
  <si>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</si>
  <si>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</si>
  <si>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</si>
  <si>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</si>
  <si>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</si>
  <si>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</si>
  <si>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</si>
  <si>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</si>
  <si>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</si>
  <si>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</si>
  <si>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</si>
  <si>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</si>
  <si>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</si>
  <si>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</si>
  <si>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</si>
  <si>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</si>
  <si>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</si>
  <si>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</si>
  <si>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</si>
  <si>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</si>
  <si>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</si>
  <si>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</si>
  <si>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</si>
  <si>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</si>
  <si>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</si>
  <si>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</si>
  <si>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</si>
  <si>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</si>
  <si>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</si>
  <si>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</si>
  <si>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</si>
  <si>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</si>
  <si>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</si>
  <si>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</si>
  <si>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</si>
  <si>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</si>
  <si>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</si>
  <si>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</si>
  <si>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</si>
  <si>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</si>
  <si>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</si>
  <si>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</si>
  <si>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</si>
  <si>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</si>
  <si>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</si>
  <si>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</si>
  <si>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</si>
  <si>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</si>
  <si>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</si>
  <si>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</si>
  <si>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</si>
  <si>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</si>
  <si>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</si>
  <si>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</si>
  <si>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</si>
  <si>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</si>
  <si>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</si>
  <si>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</si>
  <si>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</si>
  <si>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</si>
  <si>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</si>
  <si>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</si>
  <si>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</si>
  <si>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</si>
  <si>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</si>
  <si>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</si>
  <si>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</si>
  <si>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</si>
  <si>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</si>
  <si>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</si>
  <si>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</si>
  <si>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</si>
  <si>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</si>
  <si>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</si>
  <si>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</si>
  <si>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</si>
  <si>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</si>
  <si>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</si>
  <si>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</si>
  <si>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</si>
  <si>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</si>
  <si>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</si>
  <si>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</si>
  <si>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</si>
  <si>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</si>
  <si>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</si>
  <si>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</si>
  <si>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</si>
  <si>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</si>
  <si>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</si>
  <si>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</si>
  <si>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</si>
  <si>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</si>
  <si>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</si>
  <si>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</si>
  <si>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</si>
  <si>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</si>
  <si>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</si>
  <si>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</si>
  <si>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</si>
  <si>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</si>
  <si>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</si>
  <si>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</si>
  <si>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</si>
  <si>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</si>
  <si>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</si>
  <si>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</si>
  <si>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</si>
  <si>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</si>
  <si>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</si>
  <si>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</si>
  <si>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</si>
  <si>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</si>
  <si>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</si>
  <si>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</si>
  <si>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</si>
  <si>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</si>
  <si>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</si>
  <si>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</si>
  <si>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</si>
  <si>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</si>
  <si>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</si>
  <si>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</si>
  <si>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</si>
  <si>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</si>
  <si>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</si>
  <si>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</si>
  <si>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</si>
  <si>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</si>
  <si>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</si>
  <si>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</si>
  <si>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</si>
  <si>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</si>
  <si>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</si>
  <si>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</si>
  <si>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</si>
  <si>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</si>
  <si>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</si>
  <si>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</si>
  <si>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</si>
  <si>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</si>
  <si>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</si>
  <si>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</si>
  <si>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</si>
  <si>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</si>
  <si>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</si>
  <si>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</si>
  <si>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</si>
  <si>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</si>
  <si>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</si>
  <si>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</si>
  <si>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</si>
  <si>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</si>
  <si>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</si>
  <si>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</si>
  <si>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</si>
  <si>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</si>
  <si>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</si>
  <si>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</si>
  <si>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</si>
  <si>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</si>
  <si>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</si>
  <si>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</si>
  <si>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</si>
  <si>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</si>
  <si>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</si>
  <si>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</si>
  <si>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</si>
  <si>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</si>
  <si>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</si>
  <si>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</si>
  <si>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</si>
  <si>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</si>
  <si>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</si>
  <si>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</si>
  <si>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</si>
  <si>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</si>
  <si>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</si>
  <si>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</si>
  <si>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</si>
  <si>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</si>
  <si>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</si>
  <si>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</si>
  <si>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</si>
  <si>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</si>
  <si>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</si>
  <si>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</si>
  <si>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</si>
  <si>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</si>
  <si>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</si>
  <si>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</si>
  <si>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</si>
  <si>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</si>
  <si>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</si>
  <si>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</si>
  <si>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</si>
  <si>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</si>
  <si>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</si>
  <si>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</si>
  <si>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</si>
  <si>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</si>
  <si>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</si>
  <si>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</si>
  <si>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</si>
  <si>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</si>
  <si>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</si>
  <si>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</si>
  <si>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</si>
  <si>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</si>
  <si>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</si>
  <si>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</si>
  <si>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</si>
  <si>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</si>
  <si>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</si>
  <si>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</si>
  <si>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</si>
  <si>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</si>
  <si>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</si>
  <si>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</si>
  <si>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</si>
  <si>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</si>
  <si>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</si>
  <si>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</si>
  <si>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</si>
  <si>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</si>
  <si>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</si>
  <si>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</si>
  <si>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</si>
  <si>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</si>
  <si>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</si>
  <si>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</si>
  <si>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</si>
  <si>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</si>
  <si>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</si>
  <si>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</si>
  <si>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</si>
  <si>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</si>
  <si>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</si>
  <si>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</si>
  <si>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</si>
  <si>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</si>
  <si>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</si>
  <si>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</si>
  <si>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</si>
  <si>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</si>
  <si>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</si>
  <si>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</si>
  <si>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</si>
  <si>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</si>
  <si>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</si>
  <si>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</si>
  <si>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</si>
  <si>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</si>
  <si>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</si>
  <si>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</si>
  <si>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</si>
  <si>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</si>
  <si>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</si>
  <si>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</si>
  <si>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</si>
  <si>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</si>
  <si>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</si>
  <si>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</si>
  <si>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</si>
  <si>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</si>
  <si>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</si>
  <si>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</si>
  <si>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</si>
  <si>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</si>
  <si>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</si>
  <si>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</si>
  <si>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</si>
  <si>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</si>
  <si>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</si>
  <si>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</si>
  <si>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</si>
  <si>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</si>
  <si>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</si>
  <si>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</si>
  <si>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</si>
  <si>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</si>
  <si>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</si>
  <si>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</si>
  <si>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</si>
  <si>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</si>
  <si>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</si>
  <si>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</si>
  <si>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</si>
  <si>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</si>
  <si>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</si>
  <si>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</si>
  <si>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</si>
  <si>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</si>
  <si>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</si>
  <si>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</si>
  <si>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</si>
  <si>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</si>
  <si>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</si>
  <si>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</si>
  <si>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</si>
  <si>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</si>
  <si>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</si>
  <si>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</si>
  <si>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</si>
  <si>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</si>
  <si>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</si>
  <si>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</si>
  <si>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</si>
  <si>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</si>
  <si>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</si>
  <si>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</si>
  <si>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</si>
  <si>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</si>
  <si>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</si>
  <si>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</si>
  <si>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</si>
  <si>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</si>
  <si>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</si>
  <si>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</si>
  <si>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</si>
  <si>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</si>
  <si>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</si>
  <si>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</si>
  <si>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</si>
  <si>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</si>
  <si>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</si>
  <si>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</si>
  <si>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</si>
  <si>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</si>
  <si>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</si>
  <si>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</si>
  <si>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</si>
  <si>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</si>
  <si>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</si>
  <si>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</si>
  <si>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</si>
  <si>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</si>
  <si>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</si>
  <si>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</si>
  <si>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</si>
  <si>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</si>
  <si>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</si>
  <si>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</si>
  <si>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</si>
  <si>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</si>
  <si>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</si>
  <si>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</si>
  <si>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</si>
  <si>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</si>
  <si>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</si>
  <si>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</si>
  <si>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</si>
  <si>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</si>
  <si>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</si>
  <si>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</si>
  <si>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</si>
  <si>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</si>
  <si>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</si>
  <si>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</si>
  <si>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</si>
  <si>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</si>
  <si>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</si>
  <si>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</si>
  <si>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</si>
  <si>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</si>
  <si>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</si>
  <si>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</si>
  <si>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</si>
  <si>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</si>
  <si>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</si>
  <si>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</si>
  <si>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</si>
  <si>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</si>
  <si>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</si>
  <si>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</si>
  <si>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</si>
  <si>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</si>
  <si>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</si>
  <si>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</si>
  <si>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</si>
  <si>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</si>
  <si>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</si>
  <si>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</si>
  <si>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</si>
  <si>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</si>
  <si>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</si>
  <si>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</si>
  <si>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</si>
  <si>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</si>
  <si>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</si>
  <si>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</si>
  <si>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</si>
  <si>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</si>
  <si>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</si>
  <si>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</si>
  <si>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</si>
  <si>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</si>
  <si>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</si>
  <si>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</si>
  <si>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</si>
  <si>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</si>
  <si>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</si>
  <si>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</si>
  <si>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</si>
  <si>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</si>
  <si>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</si>
  <si>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</si>
  <si>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</si>
  <si>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</si>
  <si>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</si>
  <si>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</si>
  <si>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</si>
  <si>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</si>
  <si>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</si>
  <si>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</si>
  <si>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</si>
  <si>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</si>
  <si>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</si>
  <si>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</si>
  <si>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</si>
  <si>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</si>
  <si>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</si>
  <si>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</si>
  <si>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</si>
  <si>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</si>
  <si>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</si>
  <si>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</si>
  <si>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</si>
  <si>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</si>
  <si>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</si>
  <si>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</si>
  <si>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</si>
  <si>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</si>
  <si>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</si>
  <si>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</si>
  <si>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</si>
  <si>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</si>
  <si>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</si>
  <si>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</si>
  <si>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</si>
  <si>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</si>
  <si>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</si>
  <si>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</si>
  <si>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</si>
  <si>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</si>
  <si>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</si>
  <si>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</si>
  <si>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</si>
  <si>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</si>
  <si>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</si>
  <si>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</si>
  <si>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</si>
  <si>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</si>
  <si>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</si>
  <si>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</si>
  <si>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</si>
  <si>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</si>
  <si>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</si>
  <si>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</si>
  <si>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</si>
  <si>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</si>
  <si>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</si>
  <si>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</si>
  <si>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</si>
  <si>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</si>
  <si>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</si>
  <si>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</si>
  <si>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</si>
  <si>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</si>
  <si>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</si>
  <si>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</si>
  <si>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</si>
  <si>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</si>
  <si>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</si>
  <si>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</si>
  <si>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</si>
  <si>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</si>
  <si>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</si>
  <si>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</si>
  <si>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</si>
  <si>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</si>
  <si>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</si>
  <si>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</si>
  <si>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</si>
  <si>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</si>
  <si>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</si>
  <si>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</si>
  <si>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</si>
  <si>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</si>
  <si>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</si>
  <si>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</si>
  <si>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</si>
  <si>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</si>
  <si>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</si>
  <si>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</si>
  <si>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</si>
  <si>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</si>
  <si>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</si>
  <si>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</si>
  <si>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</si>
  <si>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</si>
  <si>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</si>
  <si>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</si>
  <si>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</si>
  <si>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</si>
  <si>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</si>
  <si>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</si>
  <si>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</si>
  <si>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</si>
  <si>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</si>
  <si>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</si>
  <si>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</si>
  <si>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</si>
  <si>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</si>
  <si>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</si>
  <si>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</si>
  <si>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</si>
  <si>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</si>
  <si>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</si>
  <si>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</si>
  <si>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</si>
  <si>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</si>
  <si>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</si>
  <si>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</si>
  <si>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</si>
  <si>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</si>
  <si>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</si>
  <si>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</si>
  <si>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</si>
  <si>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</si>
  <si>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</si>
  <si>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</si>
  <si>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</si>
  <si>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</si>
  <si>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</si>
  <si>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</si>
  <si>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</si>
  <si>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</si>
  <si>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</si>
  <si>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</si>
  <si>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</si>
  <si>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</si>
  <si>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</si>
  <si>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</si>
  <si>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</si>
  <si>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</si>
  <si>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</si>
  <si>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</si>
  <si>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</si>
  <si>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</si>
  <si>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</si>
  <si>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</si>
  <si>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</si>
  <si>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</si>
  <si>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</si>
  <si>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</si>
  <si>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</si>
  <si>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</si>
  <si>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</si>
  <si>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</si>
  <si>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</si>
  <si>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</si>
  <si>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</si>
  <si>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</si>
  <si>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</si>
  <si>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</si>
  <si>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</si>
  <si>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</si>
  <si>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</si>
  <si>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</si>
  <si>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</si>
  <si>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</si>
  <si>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</si>
  <si>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</si>
  <si>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</si>
  <si>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</si>
  <si>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</si>
  <si>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</si>
  <si>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</si>
  <si>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</si>
  <si>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</si>
  <si>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</si>
  <si>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</si>
  <si>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</si>
  <si>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</si>
  <si>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</si>
  <si>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</si>
  <si>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</si>
  <si>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</si>
  <si>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</si>
  <si>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</si>
  <si>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</si>
  <si>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</si>
  <si>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</si>
  <si>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</si>
  <si>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</si>
  <si>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</si>
  <si>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</si>
  <si>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</si>
  <si>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</si>
  <si>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</si>
  <si>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</si>
  <si>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</si>
  <si>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</si>
  <si>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</si>
  <si>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</si>
  <si>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</si>
  <si>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</si>
  <si>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</si>
  <si>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</si>
  <si>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</si>
  <si>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</si>
  <si>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</si>
  <si>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</si>
  <si>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</si>
  <si>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</si>
  <si>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</si>
  <si>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</si>
  <si>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</si>
  <si>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</si>
  <si>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</si>
  <si>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</si>
  <si>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</si>
  <si>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</si>
  <si>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</si>
  <si>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</si>
  <si>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</si>
  <si>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</si>
  <si>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</si>
  <si>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</si>
  <si>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</si>
  <si>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</si>
  <si>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</si>
  <si>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</si>
  <si>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</si>
  <si>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</si>
  <si>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</si>
  <si>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</si>
  <si>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</si>
  <si>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</si>
  <si>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</si>
  <si>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</si>
  <si>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</si>
  <si>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</si>
  <si>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</si>
  <si>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</si>
  <si>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</si>
  <si>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</si>
  <si>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</si>
  <si>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</si>
  <si>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</si>
  <si>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</si>
  <si>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</si>
  <si>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</si>
  <si>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</si>
  <si>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</si>
  <si>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</si>
  <si>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</si>
  <si>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</si>
  <si>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</si>
  <si>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</si>
  <si>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</si>
  <si>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</si>
  <si>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</si>
  <si>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</si>
  <si>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</si>
  <si>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</si>
  <si>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</si>
  <si>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</si>
  <si>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</si>
  <si>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</si>
  <si>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</si>
  <si>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</si>
  <si>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</si>
  <si>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</si>
  <si>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</si>
  <si>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</si>
  <si>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</si>
  <si>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</si>
  <si>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</si>
  <si>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</si>
  <si>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</si>
  <si>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</si>
  <si>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</si>
  <si>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</si>
  <si>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</si>
  <si>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</si>
  <si>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</si>
  <si>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</si>
  <si>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</si>
  <si>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</si>
  <si>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</si>
  <si>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</si>
  <si>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</si>
  <si>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</si>
  <si>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</si>
  <si>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</si>
  <si>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</si>
  <si>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</si>
  <si>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</si>
  <si>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</si>
  <si>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</si>
  <si>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</si>
  <si>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</si>
  <si>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</si>
  <si>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</si>
  <si>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</si>
  <si>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</si>
  <si>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</si>
  <si>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</si>
  <si>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</si>
  <si>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</si>
  <si>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</si>
  <si>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</si>
  <si>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</si>
  <si>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</si>
  <si>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</si>
  <si>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</si>
  <si>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</si>
  <si>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</si>
  <si>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</si>
  <si>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</si>
  <si>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</si>
  <si>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</si>
  <si>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</si>
  <si>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</si>
  <si>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</si>
  <si>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</si>
  <si>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</si>
  <si>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</si>
  <si>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</si>
  <si>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</si>
  <si>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</si>
  <si>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</si>
  <si>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</si>
  <si>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</si>
  <si>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</si>
  <si>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</si>
  <si>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</si>
  <si>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</si>
  <si>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</si>
  <si>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</si>
  <si>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</si>
  <si>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</si>
  <si>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</si>
  <si>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</si>
  <si>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</si>
  <si>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</si>
  <si>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</si>
  <si>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</si>
  <si>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</si>
  <si>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</si>
  <si>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</si>
  <si>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</si>
  <si>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</si>
  <si>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</si>
  <si>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</si>
  <si>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</si>
  <si>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</si>
  <si>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</si>
  <si>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</si>
  <si>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</si>
  <si>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</si>
  <si>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</si>
  <si>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</si>
  <si>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</si>
  <si>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</si>
  <si>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</si>
  <si>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</si>
  <si>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</si>
  <si>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</si>
  <si>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</si>
  <si>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</si>
  <si>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</si>
  <si>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</si>
  <si>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</si>
  <si>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</si>
  <si>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</si>
  <si>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</si>
  <si>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</si>
  <si>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</si>
  <si>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</si>
  <si>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</si>
  <si>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</si>
  <si>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</si>
  <si>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</si>
  <si>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</si>
  <si>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</si>
  <si>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</si>
  <si>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</si>
  <si>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</si>
  <si>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</si>
  <si>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</si>
  <si>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</si>
  <si>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</si>
  <si>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</si>
  <si>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</si>
  <si>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</si>
  <si>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</si>
  <si>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</si>
  <si>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</si>
  <si>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</si>
  <si>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</si>
  <si>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</si>
  <si>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</si>
  <si>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</si>
  <si>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</si>
  <si>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</si>
  <si>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</si>
  <si>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</si>
  <si>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</si>
  <si>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</si>
  <si>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</si>
  <si>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</si>
  <si>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</si>
  <si>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</si>
  <si>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</si>
  <si>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</si>
  <si>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</si>
  <si>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</si>
  <si>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</si>
  <si>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</si>
  <si>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</si>
  <si>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</si>
  <si>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</si>
  <si>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</si>
  <si>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</si>
  <si>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</si>
  <si>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</si>
  <si>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</si>
  <si>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</si>
  <si>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</si>
  <si>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</si>
  <si>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</si>
  <si>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</si>
  <si>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</si>
  <si>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</si>
  <si>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</si>
  <si>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</si>
  <si>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</si>
  <si>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</si>
  <si>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</si>
  <si>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</si>
  <si>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</si>
  <si>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</si>
  <si>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</si>
  <si>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</si>
  <si>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</si>
  <si>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</si>
  <si>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</si>
  <si>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</si>
  <si>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</si>
  <si>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</si>
  <si>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</si>
  <si>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</si>
  <si>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</si>
  <si>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</si>
  <si>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</si>
  <si>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</si>
  <si>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</si>
  <si>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</si>
  <si>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</si>
  <si>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</si>
  <si>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</si>
  <si>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</si>
  <si>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</si>
  <si>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</si>
  <si>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</si>
  <si>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</si>
  <si>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</si>
  <si>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</si>
  <si>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</si>
  <si>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</si>
  <si>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</si>
  <si>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</si>
  <si>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</si>
  <si>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</si>
  <si>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</si>
  <si>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</si>
  <si>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</si>
  <si>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</si>
  <si>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</si>
  <si>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</si>
  <si>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</si>
  <si>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</si>
  <si>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</si>
  <si>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</si>
  <si>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</si>
  <si>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</si>
  <si>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</si>
  <si>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</si>
  <si>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</si>
  <si>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</si>
  <si>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</si>
  <si>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</si>
  <si>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</si>
  <si>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</si>
  <si>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</si>
  <si>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</si>
  <si>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</si>
  <si>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</si>
  <si>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</si>
  <si>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</si>
  <si>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</si>
  <si>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</si>
  <si>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</si>
  <si>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</si>
  <si>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</si>
  <si>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</si>
  <si>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</si>
  <si>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</si>
  <si>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</si>
  <si>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</si>
  <si>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</si>
  <si>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</si>
  <si>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</si>
  <si>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</si>
  <si>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</si>
  <si>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</si>
  <si>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</si>
  <si>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</si>
  <si>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</si>
  <si>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</si>
  <si>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</si>
  <si>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</si>
  <si>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</si>
  <si>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</si>
  <si>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</si>
  <si>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</si>
  <si>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</si>
  <si>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</si>
  <si>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</si>
  <si>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</si>
  <si>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</si>
  <si>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</si>
  <si>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</si>
  <si>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</si>
  <si>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</si>
  <si>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</si>
  <si>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</si>
  <si>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</si>
  <si>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</si>
  <si>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</si>
  <si>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</si>
  <si>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</si>
  <si>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</si>
  <si>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</si>
  <si>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</si>
  <si>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</si>
  <si>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</si>
  <si>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</si>
  <si>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</si>
  <si>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</si>
  <si>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</si>
  <si>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</si>
  <si>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</si>
  <si>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</si>
  <si>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</si>
  <si>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</si>
  <si>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</si>
  <si>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</si>
  <si>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</si>
  <si>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</si>
  <si>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</si>
  <si>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</si>
  <si>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</si>
  <si>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</si>
  <si>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</si>
  <si>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</si>
  <si>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</si>
  <si>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</si>
  <si>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</si>
  <si>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</si>
  <si>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</si>
  <si>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</si>
  <si>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</si>
  <si>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</si>
  <si>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</si>
  <si>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</si>
  <si>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</si>
  <si>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</si>
  <si>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</si>
  <si>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</si>
  <si>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</si>
  <si>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</si>
  <si>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</si>
  <si>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</si>
  <si>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</si>
  <si>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</si>
  <si>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</si>
  <si>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</si>
  <si>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</si>
  <si>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</si>
  <si>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</si>
  <si>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</si>
  <si>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</si>
  <si>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</si>
  <si>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</si>
  <si>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</si>
  <si>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</si>
  <si>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</si>
  <si>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</si>
  <si>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</si>
  <si>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</si>
  <si>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</si>
  <si>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</si>
  <si>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</si>
  <si>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</si>
  <si>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</si>
  <si>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</si>
  <si>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</si>
  <si>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</si>
  <si>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</si>
  <si>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</si>
  <si>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</si>
  <si>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</si>
  <si>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</si>
  <si>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</si>
  <si>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</si>
  <si>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</si>
  <si>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</si>
  <si>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</si>
  <si>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</si>
  <si>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</si>
  <si>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</si>
  <si>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</si>
  <si>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</si>
  <si>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</si>
  <si>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</si>
  <si>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</si>
  <si>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</si>
  <si>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</si>
  <si>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</si>
  <si>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</si>
  <si>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</si>
  <si>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</si>
  <si>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</si>
  <si>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</si>
  <si>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</si>
  <si>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</si>
  <si>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</si>
  <si>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</si>
  <si>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</si>
  <si>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</si>
  <si>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</si>
  <si>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</si>
  <si>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</si>
  <si>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</si>
  <si>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</si>
  <si>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</si>
  <si>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</si>
  <si>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</si>
  <si>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</si>
  <si>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</si>
  <si>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</si>
  <si>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</si>
  <si>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</si>
  <si>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</si>
  <si>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</si>
  <si>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</si>
  <si>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</si>
  <si>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</si>
  <si>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</si>
  <si>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</si>
  <si>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</si>
  <si>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</si>
  <si>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</si>
  <si>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</si>
  <si>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</si>
  <si>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</si>
  <si>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</si>
  <si>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</si>
  <si>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</si>
  <si>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</si>
  <si>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</si>
  <si>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</si>
  <si>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</si>
  <si>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</si>
  <si>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</si>
  <si>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</si>
  <si>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</si>
  <si>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</si>
  <si>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</si>
  <si>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</si>
  <si>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</si>
  <si>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</si>
  <si>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</si>
  <si>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</si>
  <si>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</si>
  <si>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</si>
  <si>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</si>
  <si>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</si>
  <si>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</si>
  <si>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</si>
  <si>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</si>
  <si>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</si>
  <si>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</si>
  <si>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</si>
  <si>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</si>
  <si>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</si>
  <si>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</si>
  <si>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</si>
  <si>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</si>
  <si>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</si>
  <si>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</si>
  <si>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</si>
  <si>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</si>
  <si>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</si>
  <si>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</si>
  <si>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</si>
  <si>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</si>
  <si>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</si>
  <si>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</si>
  <si>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</si>
  <si>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</si>
  <si>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</si>
  <si>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</si>
  <si>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</si>
  <si>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</si>
  <si>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</si>
  <si>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</si>
  <si>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</si>
  <si>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</si>
  <si>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</si>
  <si>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</si>
  <si>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</si>
  <si>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</si>
  <si>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</si>
  <si>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</si>
  <si>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</si>
  <si>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</si>
  <si>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</si>
  <si>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</si>
  <si>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</si>
  <si>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</si>
  <si>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</si>
  <si>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</si>
  <si>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</si>
  <si>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</si>
  <si>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</si>
  <si>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</si>
  <si>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</si>
  <si>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</si>
  <si>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</si>
  <si>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</si>
  <si>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</si>
  <si>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</si>
  <si>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</si>
  <si>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</si>
  <si>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</si>
  <si>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</si>
  <si>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</si>
  <si>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</si>
  <si>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</si>
  <si>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</si>
  <si>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</si>
  <si>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</si>
  <si>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</si>
  <si>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</si>
  <si>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</si>
  <si>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</si>
  <si>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</si>
  <si>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</si>
  <si>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</si>
  <si>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</si>
  <si>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</si>
  <si>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</si>
  <si>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</si>
  <si>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</si>
  <si>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</si>
  <si>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</si>
  <si>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</si>
  <si>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</si>
  <si>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</si>
  <si>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</si>
  <si>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</si>
  <si>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</si>
  <si>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</si>
  <si>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</si>
  <si>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</si>
  <si>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</si>
  <si>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</si>
  <si>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</si>
  <si>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</si>
  <si>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</si>
  <si>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</si>
  <si>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</si>
  <si>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</si>
  <si>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</si>
  <si>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</si>
  <si>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</si>
  <si>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</si>
  <si>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</si>
  <si>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</si>
  <si>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</si>
  <si>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</si>
  <si>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</si>
  <si>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</si>
  <si>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</si>
  <si>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</si>
  <si>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</si>
  <si>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</si>
  <si>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</si>
  <si>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</si>
  <si>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</si>
  <si>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</si>
  <si>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</si>
  <si>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</si>
  <si>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</si>
  <si>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</si>
  <si>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</si>
  <si>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</si>
  <si>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</si>
  <si>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</si>
  <si>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</si>
  <si>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</si>
  <si>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</si>
  <si>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</si>
  <si>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</si>
  <si>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</si>
  <si>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</si>
  <si>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</si>
  <si>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</si>
  <si>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</si>
  <si>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</si>
  <si>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</si>
  <si>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</si>
  <si>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</si>
  <si>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</si>
  <si>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</si>
  <si>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</si>
  <si>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</si>
  <si>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</si>
  <si>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</si>
  <si>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</si>
  <si>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</si>
  <si>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</si>
  <si>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</si>
  <si>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</si>
  <si>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</si>
  <si>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</si>
  <si>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</si>
  <si>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</si>
  <si>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</si>
  <si>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</si>
  <si>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</si>
  <si>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</si>
  <si>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</si>
  <si>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</si>
  <si>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</si>
  <si>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</si>
  <si>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</si>
  <si>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</si>
  <si>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</si>
  <si>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</si>
  <si>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</si>
  <si>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</si>
  <si>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</si>
  <si>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</si>
  <si>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</si>
  <si>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</si>
  <si>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</si>
  <si>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</si>
  <si>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</si>
  <si>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</si>
  <si>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</si>
  <si>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</si>
  <si>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</si>
  <si>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</si>
  <si>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</si>
  <si>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</si>
  <si>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</si>
  <si>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</si>
  <si>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</si>
  <si>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</si>
  <si>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</si>
  <si>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</si>
  <si>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</si>
  <si>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</si>
  <si>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</si>
  <si>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</si>
  <si>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</si>
  <si>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</si>
  <si>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</si>
  <si>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</si>
  <si>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</si>
  <si>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</si>
  <si>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</si>
  <si>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</si>
  <si>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</si>
  <si>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</si>
  <si>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</si>
  <si>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</si>
  <si>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</si>
  <si>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</si>
  <si>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</si>
  <si>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</si>
  <si>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</si>
  <si>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</si>
  <si>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</si>
  <si>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</si>
  <si>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</si>
  <si>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</si>
  <si>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</si>
  <si>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</si>
  <si>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</si>
  <si>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</si>
  <si>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</si>
  <si>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</si>
  <si>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</si>
  <si>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</si>
  <si>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</si>
  <si>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</si>
  <si>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</si>
  <si>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</si>
  <si>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</si>
  <si>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</si>
  <si>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</si>
  <si>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</si>
  <si>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</si>
  <si>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</si>
  <si>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</si>
  <si>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</si>
  <si>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</si>
  <si>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</si>
  <si>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</si>
  <si>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</si>
  <si>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</si>
  <si>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</si>
  <si>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</si>
  <si>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</si>
  <si>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</si>
  <si>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</si>
  <si>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</si>
  <si>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</si>
  <si>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</si>
  <si>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</si>
  <si>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</si>
  <si>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</si>
  <si>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</si>
  <si>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</si>
  <si>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</si>
  <si>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</si>
  <si>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</si>
  <si>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</si>
  <si>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</si>
  <si>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</si>
  <si>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</si>
  <si>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</si>
  <si>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</si>
  <si>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</si>
  <si>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</si>
  <si>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</si>
  <si>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</si>
  <si>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</si>
  <si>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</si>
  <si>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</si>
  <si>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</si>
  <si>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</si>
  <si>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</si>
  <si>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</si>
  <si>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</si>
  <si>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</si>
  <si>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</si>
  <si>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</si>
  <si>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</si>
  <si>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</si>
  <si>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</si>
  <si>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</si>
  <si>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</si>
  <si>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</si>
  <si>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</si>
  <si>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</si>
  <si>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</si>
  <si>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</si>
  <si>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</si>
  <si>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</si>
  <si>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</si>
  <si>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</si>
  <si>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</si>
  <si>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</si>
  <si>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</si>
  <si>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</si>
  <si>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</si>
  <si>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</si>
  <si>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</si>
  <si>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</si>
  <si>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</si>
  <si>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</si>
  <si>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</si>
  <si>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</si>
  <si>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</si>
  <si>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</si>
  <si>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</si>
  <si>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</si>
  <si>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</si>
  <si>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</si>
  <si>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</si>
  <si>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</si>
  <si>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</si>
  <si>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</si>
  <si>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</si>
  <si>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</si>
  <si>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</si>
  <si>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</si>
  <si>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</si>
  <si>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</si>
  <si>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</si>
  <si>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</si>
  <si>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</si>
  <si>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</si>
  <si>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</si>
  <si>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</si>
  <si>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</si>
  <si>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</si>
  <si>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</si>
  <si>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</si>
  <si>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</si>
  <si>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</si>
  <si>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</si>
  <si>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</si>
  <si>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</si>
  <si>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</si>
  <si>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</si>
  <si>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</si>
  <si>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</si>
  <si>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</si>
  <si>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</si>
  <si>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</si>
  <si>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</si>
  <si>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</si>
  <si>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</si>
  <si>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</si>
  <si>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</si>
  <si>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</si>
  <si>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</si>
  <si>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</si>
  <si>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</si>
  <si>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</si>
  <si>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</si>
  <si>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</si>
  <si>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</si>
  <si>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</si>
  <si>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</si>
  <si>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</si>
  <si>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</si>
  <si>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</si>
  <si>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</si>
  <si>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</si>
  <si>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</si>
  <si>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</si>
  <si>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</si>
  <si>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</si>
  <si>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</si>
  <si>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</si>
  <si>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</si>
  <si>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</si>
  <si>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</si>
  <si>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</si>
  <si>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</si>
  <si>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</si>
  <si>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</si>
  <si>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</si>
  <si>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</si>
  <si>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</si>
  <si>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</si>
  <si>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</si>
  <si>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</si>
  <si>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</si>
  <si>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</si>
  <si>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</si>
  <si>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</si>
  <si>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</si>
  <si>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</si>
  <si>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</si>
  <si>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</si>
  <si>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</si>
  <si>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</si>
  <si>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</si>
  <si>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</si>
  <si>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</si>
  <si>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</si>
  <si>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</si>
  <si>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</si>
  <si>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</si>
  <si>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</si>
  <si>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</si>
  <si>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</si>
  <si>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</si>
  <si>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</si>
  <si>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</si>
  <si>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</si>
  <si>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</si>
  <si>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</si>
  <si>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</si>
  <si>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</si>
  <si>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</si>
  <si>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</si>
  <si>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</si>
  <si>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</si>
  <si>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</si>
  <si>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</si>
  <si>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</si>
  <si>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</si>
  <si>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</si>
  <si>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</si>
  <si>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</si>
  <si>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</si>
  <si>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</si>
  <si>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</si>
  <si>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</si>
  <si>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</si>
  <si>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</si>
  <si>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</si>
  <si>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</si>
  <si>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</si>
  <si>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</si>
  <si>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</si>
  <si>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</si>
  <si>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</si>
  <si>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</si>
  <si>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</si>
  <si>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</si>
  <si>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</si>
  <si>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</si>
  <si>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</si>
  <si>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</si>
  <si>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</si>
  <si>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</si>
  <si>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</si>
  <si>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</si>
  <si>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</si>
  <si>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</si>
  <si>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</si>
  <si>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</si>
  <si>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</si>
  <si>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</si>
  <si>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</si>
  <si>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</si>
  <si>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</si>
  <si>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</si>
  <si>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</si>
  <si>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</si>
  <si>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</si>
  <si>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</si>
  <si>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</si>
  <si>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</si>
  <si>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</si>
  <si>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</si>
  <si>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</si>
  <si>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</si>
  <si>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</si>
  <si>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</si>
  <si>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</si>
  <si>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</si>
  <si>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</si>
  <si>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</si>
  <si>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</si>
  <si>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</si>
  <si>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</si>
  <si>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</si>
  <si>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</si>
  <si>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</si>
  <si>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</si>
  <si>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</si>
  <si>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</si>
  <si>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</si>
  <si>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</si>
  <si>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</si>
  <si>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</si>
  <si>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</si>
  <si>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</si>
  <si>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</si>
  <si>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</si>
  <si>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</si>
  <si>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</si>
  <si>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</si>
  <si>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</si>
  <si>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</si>
  <si>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</si>
  <si>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</si>
  <si>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</si>
  <si>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</si>
  <si>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</si>
  <si>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</si>
  <si>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</si>
  <si>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</si>
  <si>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</si>
  <si>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</si>
  <si>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</si>
  <si>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</si>
  <si>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</si>
  <si>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</si>
  <si>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</si>
  <si>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</si>
  <si>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</si>
  <si>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</si>
  <si>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</si>
  <si>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</si>
  <si>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</si>
  <si>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</si>
  <si>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</si>
  <si>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</si>
  <si>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</si>
  <si>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</si>
  <si>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</si>
  <si>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</si>
  <si>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</si>
  <si>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</si>
  <si>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</si>
  <si>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</si>
  <si>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</si>
  <si>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</si>
  <si>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</si>
  <si>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</si>
  <si>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</si>
  <si>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</si>
  <si>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</si>
  <si>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</si>
  <si>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</si>
  <si>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</si>
  <si>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</si>
  <si>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</si>
  <si>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</si>
  <si>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</si>
  <si>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</si>
  <si>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</si>
  <si>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</si>
  <si>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</si>
  <si>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</si>
  <si>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</si>
  <si>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</si>
  <si>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</si>
  <si>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</si>
  <si>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</si>
  <si>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</si>
  <si>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</si>
  <si>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</si>
  <si>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</si>
  <si>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</si>
  <si>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</si>
  <si>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</si>
  <si>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</si>
  <si>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</si>
  <si>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</si>
  <si>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</si>
  <si>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</si>
  <si>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</si>
  <si>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</si>
  <si>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</si>
  <si>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</si>
  <si>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</si>
  <si>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</si>
  <si>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</si>
  <si>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</si>
  <si>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</si>
  <si>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</si>
  <si>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</si>
  <si>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</si>
  <si>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</si>
  <si>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</si>
  <si>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</si>
  <si>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</si>
  <si>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</si>
  <si>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</si>
  <si>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</si>
  <si>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</si>
  <si>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</si>
  <si>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</si>
  <si>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</si>
  <si>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</si>
  <si>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</si>
  <si>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</si>
  <si>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</si>
  <si>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</si>
  <si>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</si>
  <si>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</si>
  <si>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</si>
  <si>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</si>
  <si>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</si>
  <si>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</si>
  <si>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</si>
  <si>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</si>
  <si>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</si>
  <si>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</si>
  <si>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</si>
  <si>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</si>
  <si>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</si>
  <si>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</si>
  <si>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</si>
  <si>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</si>
  <si>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</si>
  <si>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</si>
  <si>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</si>
  <si>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</si>
  <si>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</si>
  <si>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</si>
  <si>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</si>
  <si>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</si>
  <si>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</si>
  <si>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</si>
  <si>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</si>
  <si>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</si>
  <si>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</si>
  <si>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</si>
  <si>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</si>
  <si>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</si>
  <si>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</si>
  <si>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</si>
  <si>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</si>
  <si>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</si>
  <si>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</si>
  <si>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</si>
  <si>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</si>
  <si>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</si>
  <si>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</si>
  <si>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</si>
  <si>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</si>
  <si>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</si>
  <si>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</si>
  <si>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</si>
  <si>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</si>
  <si>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</si>
  <si>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</si>
  <si>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</si>
  <si>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</si>
  <si>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</si>
  <si>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</si>
  <si>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</si>
  <si>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</si>
  <si>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</si>
  <si>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</si>
  <si>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</si>
  <si>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</si>
  <si>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</si>
  <si>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</si>
  <si>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</si>
  <si>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</si>
  <si>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</si>
  <si>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</si>
  <si>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</si>
  <si>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</si>
  <si>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</si>
  <si>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</si>
  <si>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</si>
  <si>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</si>
  <si>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</si>
  <si>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</si>
  <si>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</si>
  <si>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</si>
  <si>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</si>
  <si>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</si>
  <si>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</si>
  <si>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</si>
  <si>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</si>
  <si>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</si>
  <si>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</si>
  <si>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</si>
  <si>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</si>
  <si>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</si>
  <si>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</si>
  <si>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</si>
  <si>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</si>
  <si>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</si>
  <si>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</si>
  <si>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</si>
  <si>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</si>
  <si>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</si>
  <si>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</si>
  <si>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</si>
  <si>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</si>
  <si>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</si>
  <si>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</si>
  <si>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</si>
  <si>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</si>
  <si>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</si>
  <si>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</si>
  <si>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</si>
  <si>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</si>
  <si>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</si>
  <si>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</si>
  <si>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</si>
  <si>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</si>
  <si>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</si>
  <si>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</si>
  <si>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</si>
  <si>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</si>
  <si>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</si>
  <si>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</si>
  <si>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</si>
  <si>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</si>
  <si>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</si>
  <si>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</si>
  <si>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</si>
  <si>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</si>
  <si>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</si>
  <si>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</si>
  <si>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</si>
  <si>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</si>
  <si>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</si>
  <si>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</si>
  <si>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</si>
  <si>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</si>
  <si>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</si>
  <si>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</si>
  <si>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</si>
  <si>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</si>
  <si>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</si>
  <si>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</si>
  <si>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</si>
  <si>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</si>
  <si>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</si>
  <si>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</si>
  <si>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</si>
  <si>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</si>
  <si>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</si>
  <si>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</si>
  <si>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</si>
  <si>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</si>
  <si>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</si>
  <si>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</si>
  <si>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</si>
  <si>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</si>
  <si>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</si>
  <si>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</si>
  <si>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</si>
  <si>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</si>
  <si>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</si>
  <si>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</si>
  <si>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</si>
  <si>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</si>
  <si>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</si>
  <si>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</si>
  <si>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</si>
  <si>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</si>
  <si>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</si>
  <si>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</si>
  <si>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</si>
  <si>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</si>
  <si>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</si>
  <si>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</si>
  <si>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</si>
  <si>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</si>
  <si>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</si>
  <si>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</si>
  <si>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</si>
  <si>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</si>
  <si>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</si>
  <si>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</si>
  <si>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</si>
  <si>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</si>
  <si>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</si>
  <si>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</si>
  <si>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</si>
  <si>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</si>
  <si>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</si>
  <si>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</si>
  <si>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</si>
  <si>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</si>
  <si>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</si>
  <si>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</si>
  <si>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</si>
  <si>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</si>
  <si>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</si>
  <si>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</si>
  <si>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</si>
  <si>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</si>
  <si>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</si>
  <si>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</si>
  <si>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</si>
  <si>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</si>
  <si>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</si>
  <si>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</si>
  <si>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</si>
  <si>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</si>
  <si>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</si>
  <si>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</si>
  <si>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</si>
  <si>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</si>
  <si>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</si>
  <si>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</si>
  <si>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</si>
  <si>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</si>
  <si>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</si>
  <si>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</si>
  <si>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</si>
  <si>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</si>
  <si>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</si>
  <si>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</si>
  <si>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</si>
  <si>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</si>
  <si>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</si>
  <si>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</si>
  <si>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</si>
  <si>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</si>
  <si>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</si>
  <si>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</si>
  <si>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</si>
  <si>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</si>
  <si>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</si>
  <si>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</si>
  <si>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</si>
  <si>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</si>
  <si>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</si>
  <si>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</si>
  <si>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</si>
  <si>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</si>
  <si>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</si>
  <si>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</si>
  <si>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</si>
  <si>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</si>
  <si>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</si>
  <si>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</si>
  <si>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</si>
  <si>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</si>
  <si>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</si>
  <si>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</si>
  <si>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</si>
  <si>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</si>
  <si>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</si>
  <si>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</si>
  <si>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</si>
  <si>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</si>
  <si>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</si>
  <si>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</si>
  <si>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</si>
  <si>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</si>
  <si>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</si>
  <si>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</si>
  <si>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</si>
  <si>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</si>
  <si>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</si>
  <si>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</si>
  <si>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</si>
  <si>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</si>
  <si>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</si>
  <si>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</si>
  <si>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</si>
  <si>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</si>
  <si>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</si>
  <si>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</si>
  <si>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</si>
  <si>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</si>
  <si>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</si>
  <si>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</si>
  <si>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</si>
  <si>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</si>
  <si>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</si>
  <si>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</si>
  <si>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</si>
  <si>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</si>
  <si>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</si>
  <si>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</si>
  <si>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</si>
  <si>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</si>
  <si>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</si>
  <si>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</si>
  <si>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</si>
  <si>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</si>
  <si>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</si>
  <si>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</si>
  <si>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</si>
  <si>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</si>
  <si>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</si>
  <si>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</si>
  <si>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</si>
  <si>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</si>
  <si>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</si>
  <si>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</si>
  <si>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</si>
  <si>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</si>
  <si>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</si>
  <si>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</si>
  <si>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</si>
  <si>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</si>
  <si>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</si>
  <si>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</si>
  <si>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</si>
  <si>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</si>
  <si>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</si>
  <si>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</si>
  <si>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</si>
  <si>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</si>
  <si>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</si>
  <si>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</si>
  <si>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</si>
  <si>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</si>
  <si>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</si>
  <si>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</si>
  <si>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</si>
  <si>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</si>
  <si>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</si>
  <si>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</si>
  <si>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</si>
  <si>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</si>
  <si>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</si>
  <si>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</si>
  <si>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</si>
  <si>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</si>
  <si>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</si>
  <si>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</si>
  <si>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</si>
  <si>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</si>
  <si>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</si>
  <si>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</si>
  <si>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</si>
  <si>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</si>
  <si>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</si>
  <si>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</si>
  <si>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</si>
  <si>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</si>
  <si>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</si>
  <si>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</si>
  <si>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</si>
  <si>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</si>
  <si>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</si>
  <si>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</si>
  <si>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</si>
  <si>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</si>
  <si>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</si>
  <si>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</si>
  <si>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</si>
  <si>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</si>
  <si>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</si>
  <si>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</si>
  <si>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</si>
  <si>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</si>
  <si>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</si>
  <si>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</si>
  <si>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</si>
  <si>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</si>
  <si>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</si>
  <si>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</si>
  <si>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</si>
  <si>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</si>
  <si>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</si>
  <si>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</si>
  <si>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</si>
  <si>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</si>
  <si>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</si>
  <si>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</si>
  <si>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</si>
  <si>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</si>
  <si>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</si>
  <si>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</si>
  <si>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</si>
  <si>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</si>
  <si>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</si>
  <si>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</si>
  <si>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</si>
  <si>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</si>
  <si>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</si>
  <si>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</si>
  <si>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</si>
  <si>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</si>
  <si>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</si>
  <si>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</si>
  <si>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</si>
  <si>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</si>
  <si>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</si>
  <si>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</si>
  <si>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</si>
  <si>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</si>
  <si>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</si>
  <si>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</si>
  <si>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</si>
  <si>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</si>
  <si>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</si>
  <si>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</si>
  <si>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</si>
  <si>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</si>
  <si>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</si>
  <si>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</si>
  <si>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</si>
  <si>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</si>
  <si>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</si>
  <si>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</si>
  <si>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</si>
  <si>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</si>
  <si>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</si>
  <si>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</si>
  <si>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</si>
  <si>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</si>
  <si>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</si>
  <si>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</si>
  <si>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</si>
  <si>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</si>
  <si>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</si>
  <si>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</si>
  <si>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</si>
  <si>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</si>
  <si>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</si>
  <si>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</si>
  <si>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</si>
  <si>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</si>
  <si>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</si>
  <si>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</si>
  <si>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</si>
  <si>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</si>
  <si>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</si>
  <si>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</si>
  <si>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</si>
  <si>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</si>
  <si>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</si>
  <si>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</si>
  <si>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</si>
  <si>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</si>
  <si>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</si>
  <si>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</si>
  <si>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</si>
  <si>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</si>
  <si>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</si>
  <si>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</si>
  <si>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</si>
  <si>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</si>
  <si>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</si>
  <si>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</si>
  <si>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</si>
  <si>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</si>
  <si>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</si>
  <si>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</si>
  <si>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</si>
  <si>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</si>
  <si>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</si>
  <si>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</si>
  <si>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</si>
  <si>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</si>
  <si>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</si>
  <si>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</si>
  <si>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</si>
  <si>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</si>
  <si>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</si>
  <si>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</si>
  <si>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</si>
  <si>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</si>
  <si>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</si>
  <si>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</si>
  <si>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</si>
  <si>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</si>
  <si>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</si>
  <si>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</si>
  <si>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</si>
  <si>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</si>
  <si>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</si>
  <si>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</si>
  <si>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</si>
  <si>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</si>
  <si>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</si>
  <si>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</si>
  <si>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</si>
  <si>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</si>
  <si>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</si>
  <si>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</si>
  <si>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</si>
  <si>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</si>
  <si>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</si>
  <si>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</si>
  <si>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</si>
  <si>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</si>
  <si>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</si>
  <si>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</si>
  <si>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</si>
  <si>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</si>
  <si>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</si>
  <si>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</si>
  <si>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</si>
  <si>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</si>
  <si>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</si>
  <si>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</si>
  <si>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</si>
  <si>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</si>
  <si>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</si>
  <si>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</si>
  <si>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</si>
  <si>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</si>
  <si>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</si>
  <si>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</si>
  <si>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</si>
  <si>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</si>
  <si>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</si>
  <si>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</si>
  <si>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</si>
  <si>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</si>
  <si>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</si>
  <si>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</si>
  <si>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</si>
  <si>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</si>
  <si>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</si>
  <si>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</si>
  <si>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</si>
  <si>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</si>
  <si>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</si>
  <si>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</si>
  <si>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</si>
  <si>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</si>
  <si>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</si>
  <si>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</si>
  <si>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</si>
  <si>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</si>
  <si>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</si>
  <si>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</si>
  <si>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</si>
  <si>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</si>
  <si>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</si>
  <si>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</si>
  <si>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</si>
  <si>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</si>
  <si>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</si>
  <si>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</si>
  <si>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</si>
  <si>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</si>
  <si>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</si>
  <si>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</si>
  <si>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</si>
  <si>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</si>
  <si>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</si>
  <si>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</si>
  <si>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</si>
  <si>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</si>
  <si>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</si>
  <si>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</si>
  <si>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</si>
  <si>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</si>
  <si>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</si>
  <si>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</si>
  <si>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</si>
  <si>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</si>
  <si>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</si>
  <si>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</si>
  <si>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</si>
  <si>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</si>
  <si>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</si>
  <si>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</si>
  <si>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</si>
  <si>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</si>
  <si>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</si>
  <si>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</si>
  <si>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</si>
  <si>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</si>
  <si>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</si>
  <si>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</si>
  <si>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</si>
  <si>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</si>
  <si>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</si>
  <si>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</si>
  <si>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</si>
  <si>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</si>
  <si>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</si>
  <si>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</si>
  <si>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</si>
  <si>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</si>
  <si>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</si>
  <si>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</si>
  <si>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</si>
  <si>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</si>
  <si>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</si>
  <si>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</si>
  <si>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</si>
  <si>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</si>
  <si>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</si>
  <si>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</si>
  <si>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</si>
  <si>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</si>
  <si>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</si>
  <si>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</si>
  <si>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</si>
  <si>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</si>
  <si>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</si>
  <si>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</si>
  <si>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</si>
  <si>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</si>
  <si>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</si>
  <si>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</si>
  <si>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</si>
  <si>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</si>
  <si>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</si>
  <si>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</si>
  <si>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</si>
  <si>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</si>
  <si>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</si>
  <si>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</si>
  <si>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</si>
  <si>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</si>
  <si>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</si>
  <si>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</si>
  <si>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</si>
  <si>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</si>
  <si>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</si>
  <si>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</si>
  <si>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</si>
  <si>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</si>
  <si>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</si>
  <si>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</si>
  <si>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</si>
  <si>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</si>
  <si>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</si>
  <si>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</si>
  <si>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</si>
  <si>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</si>
  <si>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</si>
  <si>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</si>
  <si>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</si>
  <si>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</si>
  <si>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</si>
  <si>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</si>
  <si>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</si>
  <si>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</si>
  <si>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</si>
  <si>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</si>
  <si>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</si>
  <si>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</si>
  <si>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</si>
  <si>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</si>
  <si>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</si>
  <si>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</si>
  <si>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</si>
  <si>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</si>
  <si>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</si>
  <si>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</si>
  <si>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</si>
  <si>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</si>
  <si>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</si>
  <si>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</si>
  <si>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</si>
  <si>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</si>
  <si>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</si>
  <si>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</si>
  <si>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</si>
  <si>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</si>
  <si>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</si>
  <si>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</si>
  <si>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</si>
  <si>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</si>
  <si>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</si>
  <si>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</si>
  <si>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</si>
  <si>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</si>
  <si>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</si>
  <si>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</si>
  <si>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</si>
  <si>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</si>
  <si>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</si>
  <si>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</si>
  <si>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</si>
  <si>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</si>
  <si>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</si>
  <si>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</si>
  <si>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</si>
  <si>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</si>
  <si>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</si>
  <si>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</si>
  <si>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</si>
  <si>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</si>
  <si>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</si>
  <si>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</si>
  <si>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</si>
  <si>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</si>
  <si>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</si>
  <si>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</si>
  <si>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</si>
  <si>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</si>
  <si>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</si>
  <si>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</si>
  <si>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</si>
  <si>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</si>
  <si>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</si>
  <si>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</si>
  <si>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</si>
  <si>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</si>
  <si>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</si>
  <si>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</si>
  <si>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</si>
  <si>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</si>
  <si>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</si>
  <si>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</si>
  <si>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</si>
  <si>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</si>
  <si>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</si>
  <si>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</si>
  <si>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</si>
  <si>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</si>
  <si>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</si>
  <si>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</si>
  <si>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</si>
  <si>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</si>
  <si>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</si>
  <si>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</si>
  <si>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</si>
  <si>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</si>
  <si>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</si>
  <si>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</si>
  <si>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</si>
  <si>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</si>
  <si>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</si>
  <si>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</si>
  <si>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</si>
  <si>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</si>
  <si>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</si>
  <si>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</si>
  <si>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</si>
  <si>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</si>
  <si>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</si>
  <si>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</si>
  <si>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</si>
  <si>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</si>
  <si>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</si>
  <si>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</si>
  <si>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</si>
  <si>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</si>
  <si>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</si>
  <si>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</si>
  <si>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</si>
  <si>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</si>
  <si>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</si>
  <si>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</si>
  <si>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</si>
  <si>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</si>
  <si>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</si>
  <si>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</si>
  <si>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</si>
  <si>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</si>
  <si>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</si>
  <si>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</si>
  <si>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</si>
  <si>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</si>
  <si>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</si>
  <si>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</si>
  <si>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</si>
  <si>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</si>
  <si>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</si>
  <si>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</si>
  <si>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</si>
  <si>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</si>
  <si>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</si>
  <si>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</si>
  <si>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</si>
  <si>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</si>
  <si>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</si>
  <si>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</si>
  <si>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</si>
  <si>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</si>
  <si>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</si>
  <si>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</si>
  <si>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</si>
  <si>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</si>
  <si>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</si>
  <si>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</si>
  <si>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</si>
  <si>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</si>
  <si>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</si>
  <si>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</si>
  <si>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</si>
  <si>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</si>
  <si>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</si>
  <si>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</si>
  <si>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</si>
  <si>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</si>
  <si>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</si>
  <si>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</si>
  <si>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</si>
  <si>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</si>
  <si>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</si>
  <si>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</si>
  <si>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</si>
  <si>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</si>
  <si>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</si>
  <si>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</si>
  <si>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</si>
  <si>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</si>
  <si>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</si>
  <si>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</si>
  <si>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</si>
  <si>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</si>
  <si>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</si>
  <si>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</si>
  <si>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</si>
  <si>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</si>
  <si>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</si>
  <si>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</si>
  <si>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</si>
  <si>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</si>
  <si>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</si>
  <si>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</si>
  <si>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</si>
  <si>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</si>
  <si>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</si>
  <si>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</si>
  <si>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</si>
  <si>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</si>
  <si>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</si>
  <si>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</si>
  <si>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</si>
  <si>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</si>
  <si>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</si>
  <si>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</si>
  <si>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</si>
  <si>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</si>
  <si>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</si>
  <si>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</si>
  <si>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</si>
  <si>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</si>
  <si>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</si>
  <si>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</si>
  <si>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</si>
  <si>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</si>
  <si>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</si>
  <si>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</si>
  <si>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</si>
  <si>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</si>
  <si>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</si>
  <si>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</si>
  <si>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</si>
  <si>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</si>
  <si>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</si>
  <si>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</si>
  <si>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</si>
  <si>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</si>
  <si>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</si>
  <si>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</si>
  <si>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</si>
  <si>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</si>
  <si>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</si>
  <si>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</si>
  <si>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</si>
  <si>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</si>
  <si>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</si>
  <si>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</si>
  <si>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</si>
  <si>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</si>
  <si>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</si>
  <si>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</si>
  <si>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</si>
  <si>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</si>
  <si>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</si>
  <si>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</si>
  <si>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</si>
  <si>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</si>
  <si>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</si>
  <si>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</si>
  <si>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</si>
  <si>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</si>
  <si>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</si>
  <si>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</si>
  <si>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</si>
  <si>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</si>
  <si>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</si>
  <si>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</si>
  <si>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</si>
  <si>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</si>
  <si>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</si>
  <si>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</si>
  <si>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</si>
  <si>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</si>
  <si>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</si>
  <si>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</si>
  <si>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</si>
  <si>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</si>
  <si>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</si>
  <si>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</si>
  <si>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</si>
  <si>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</si>
  <si>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</si>
  <si>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</si>
  <si>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</si>
  <si>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</si>
  <si>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</si>
  <si>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</si>
  <si>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</si>
  <si>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</si>
  <si>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</si>
  <si>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</si>
  <si>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</si>
  <si>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</si>
  <si>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</si>
  <si>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</si>
  <si>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</si>
  <si>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</si>
  <si>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</si>
  <si>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</si>
  <si>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</si>
  <si>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</si>
  <si>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</si>
  <si>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</si>
  <si>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</si>
  <si>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</si>
  <si>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</si>
  <si>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</si>
  <si>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</si>
  <si>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</si>
  <si>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</si>
  <si>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</si>
  <si>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</si>
  <si>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</si>
  <si>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</si>
  <si>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</si>
  <si>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</si>
  <si>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</si>
  <si>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</si>
  <si>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</si>
  <si>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</si>
  <si>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</si>
  <si>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</si>
  <si>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</si>
  <si>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</si>
  <si>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</si>
  <si>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</si>
  <si>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</si>
  <si>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</si>
  <si>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</si>
  <si>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</si>
  <si>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</si>
  <si>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</si>
  <si>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</si>
  <si>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</si>
  <si>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</si>
  <si>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</si>
  <si>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</si>
  <si>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</si>
  <si>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</si>
  <si>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</si>
  <si>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</si>
  <si>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</si>
  <si>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</si>
  <si>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</si>
  <si>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</si>
  <si>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</si>
  <si>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</si>
  <si>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</si>
  <si>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</si>
  <si>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</si>
  <si>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</si>
  <si>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</si>
  <si>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</si>
  <si>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</si>
  <si>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</si>
  <si>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</si>
  <si>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</si>
  <si>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</si>
  <si>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</si>
  <si>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</si>
  <si>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</si>
  <si>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</si>
  <si>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</si>
  <si>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</si>
  <si>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</si>
  <si>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</si>
  <si>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</si>
  <si>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</si>
  <si>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</si>
  <si>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</si>
  <si>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</si>
  <si>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</si>
  <si>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</si>
  <si>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</si>
  <si>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</si>
  <si>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</si>
  <si>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</si>
  <si>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</si>
  <si>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</si>
  <si>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</si>
  <si>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</si>
  <si>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</si>
  <si>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</si>
  <si>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</si>
  <si>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</si>
  <si>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</si>
  <si>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</si>
  <si>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</si>
  <si>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</si>
  <si>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</si>
  <si>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</si>
  <si>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</si>
  <si>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</si>
  <si>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</si>
  <si>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</si>
  <si>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</si>
  <si>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</si>
  <si>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</si>
  <si>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</si>
  <si>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</si>
  <si>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</si>
  <si>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</si>
  <si>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</si>
  <si>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</si>
  <si>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</si>
  <si>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</si>
  <si>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</si>
  <si>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</si>
  <si>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</si>
  <si>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</si>
  <si>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</si>
  <si>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</si>
  <si>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</si>
  <si>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</si>
  <si>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</si>
  <si>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</si>
  <si>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</si>
  <si>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</si>
  <si>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</si>
  <si>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</si>
  <si>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</si>
  <si>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</si>
  <si>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</si>
  <si>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</si>
  <si>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</si>
  <si>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</si>
  <si>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</si>
  <si>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</si>
  <si>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</si>
  <si>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</si>
  <si>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</si>
  <si>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</si>
  <si>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</si>
  <si>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</si>
  <si>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</si>
  <si>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</si>
  <si>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</si>
  <si>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</si>
  <si>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</si>
  <si>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</si>
  <si>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</si>
  <si>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</si>
  <si>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</si>
  <si>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</si>
  <si>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</si>
  <si>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</si>
  <si>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</si>
  <si>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</si>
  <si>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</si>
  <si>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</si>
  <si>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</si>
  <si>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</si>
  <si>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</si>
  <si>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</si>
  <si>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</si>
  <si>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</si>
  <si>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</si>
  <si>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</si>
  <si>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</si>
  <si>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</si>
  <si>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</si>
  <si>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</si>
  <si>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</si>
  <si>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</si>
  <si>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</si>
  <si>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</si>
  <si>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</si>
  <si>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</si>
  <si>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</si>
  <si>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</si>
  <si>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</si>
  <si>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</si>
  <si>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</si>
  <si>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</si>
  <si>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</si>
  <si>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</si>
  <si>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</si>
  <si>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</si>
  <si>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</si>
  <si>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</si>
  <si>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</si>
  <si>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</si>
  <si>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</si>
  <si>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</si>
  <si>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</si>
  <si>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</si>
  <si>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</si>
  <si>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</si>
  <si>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</si>
  <si>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</si>
  <si>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</si>
  <si>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</si>
  <si>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</si>
  <si>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</si>
  <si>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</si>
  <si>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</si>
  <si>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</si>
  <si>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</si>
  <si>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</si>
  <si>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</si>
  <si>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</si>
  <si>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</si>
  <si>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</si>
  <si>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</si>
  <si>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</si>
  <si>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</si>
  <si>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</si>
  <si>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</si>
  <si>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</si>
  <si>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</si>
  <si>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</si>
  <si>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</si>
  <si>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</si>
  <si>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</si>
  <si>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</si>
  <si>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</si>
  <si>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</si>
  <si>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</si>
  <si>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</si>
  <si>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</si>
  <si>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</si>
  <si>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</si>
  <si>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</si>
  <si>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</si>
  <si>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</si>
  <si>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</si>
  <si>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</si>
  <si>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</si>
  <si>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</si>
  <si>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</si>
  <si>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</si>
  <si>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</si>
  <si>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</si>
  <si>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</si>
  <si>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</si>
  <si>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</si>
  <si>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</si>
  <si>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</si>
  <si>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</si>
  <si>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</si>
  <si>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</si>
  <si>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</si>
  <si>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</si>
  <si>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</si>
  <si>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</si>
  <si>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</si>
  <si>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</si>
  <si>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</si>
  <si>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</si>
  <si>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</si>
  <si>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</si>
  <si>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</si>
  <si>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</si>
  <si>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</si>
  <si>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</si>
  <si>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</si>
  <si>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</si>
  <si>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</si>
  <si>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</si>
  <si>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</si>
  <si>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</si>
  <si>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</si>
  <si>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</si>
  <si>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</si>
  <si>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</si>
  <si>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</si>
  <si>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</si>
  <si>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</si>
  <si>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</si>
  <si>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</si>
  <si>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</si>
  <si>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</si>
  <si>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</si>
  <si>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</si>
  <si>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</si>
  <si>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</si>
  <si>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</si>
  <si>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</si>
  <si>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</si>
  <si>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</si>
  <si>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</si>
  <si>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</si>
  <si>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</si>
  <si>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</si>
  <si>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</si>
  <si>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</si>
  <si>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</si>
  <si>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</si>
  <si>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</si>
  <si>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</si>
  <si>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</si>
  <si>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</si>
  <si>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</si>
  <si>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</si>
  <si>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</si>
  <si>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</si>
  <si>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</si>
  <si>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</si>
  <si>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</si>
  <si>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</si>
  <si>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</si>
  <si>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</si>
  <si>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</si>
  <si>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</si>
  <si>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</si>
  <si>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</si>
  <si>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</si>
  <si>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</si>
  <si>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</si>
  <si>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</si>
  <si>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</si>
  <si>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</si>
  <si>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</si>
  <si>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</si>
  <si>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</si>
  <si>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</si>
  <si>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</si>
  <si>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</si>
  <si>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</si>
  <si>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</si>
  <si>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</si>
  <si>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</si>
  <si>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</si>
  <si>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</si>
  <si>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</si>
  <si>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</si>
  <si>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</si>
  <si>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</si>
  <si>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</si>
  <si>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</si>
  <si>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</si>
  <si>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</si>
  <si>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</si>
  <si>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</si>
  <si>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</si>
  <si>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</si>
  <si>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</si>
  <si>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</si>
  <si>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</si>
  <si>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</si>
  <si>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</si>
  <si>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</si>
  <si>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</si>
  <si>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</si>
  <si>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</si>
  <si>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</si>
  <si>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</si>
  <si>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</si>
  <si>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</si>
  <si>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</si>
  <si>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</si>
  <si>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</si>
  <si>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</si>
  <si>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</si>
  <si>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</si>
  <si>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</si>
  <si>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</si>
  <si>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</si>
  <si>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</si>
  <si>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</si>
  <si>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</si>
  <si>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</si>
  <si>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</si>
  <si>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</si>
  <si>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</si>
  <si>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</si>
  <si>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</si>
  <si>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</si>
  <si>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</si>
  <si>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</si>
  <si>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</si>
  <si>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</si>
  <si>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</si>
  <si>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</si>
  <si>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</si>
  <si>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</si>
  <si>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</si>
  <si>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</si>
  <si>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</si>
  <si>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</si>
  <si>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</si>
  <si>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</si>
  <si>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</si>
  <si>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</si>
  <si>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</si>
  <si>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</si>
  <si>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</si>
  <si>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</si>
  <si>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</si>
  <si>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</si>
  <si>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</si>
  <si>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</si>
  <si>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</si>
  <si>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</si>
  <si>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</si>
  <si>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</si>
  <si>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</si>
  <si>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</si>
  <si>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</si>
  <si>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</si>
  <si>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</si>
  <si>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</si>
  <si>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</si>
  <si>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</si>
  <si>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</si>
  <si>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</si>
  <si>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</si>
  <si>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</si>
  <si>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</si>
  <si>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</si>
  <si>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</si>
  <si>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</si>
  <si>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</si>
  <si>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</si>
  <si>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</si>
  <si>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</si>
  <si>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</si>
  <si>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</si>
  <si>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</si>
  <si>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</si>
  <si>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</si>
  <si>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</si>
  <si>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</si>
  <si>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</si>
  <si>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</si>
  <si>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</si>
  <si>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</si>
  <si>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</si>
  <si>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</si>
  <si>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</si>
  <si>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</si>
  <si>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</si>
  <si>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</si>
  <si>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</si>
  <si>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</si>
  <si>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</si>
  <si>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</si>
  <si>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</si>
  <si>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</si>
  <si>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</si>
  <si>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</si>
  <si>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</si>
  <si>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</si>
  <si>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</si>
  <si>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</si>
  <si>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</si>
  <si>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</si>
  <si>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</si>
  <si>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</si>
  <si>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</si>
  <si>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</si>
  <si>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</si>
  <si>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</si>
  <si>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</si>
  <si>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</si>
  <si>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</si>
  <si>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</si>
  <si>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</si>
  <si>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</si>
  <si>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</si>
  <si>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</si>
  <si>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</si>
  <si>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</si>
  <si>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</si>
  <si>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</si>
  <si>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</si>
  <si>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</si>
  <si>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</si>
  <si>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</si>
  <si>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</si>
  <si>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</si>
  <si>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</si>
  <si>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</si>
  <si>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</si>
  <si>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</si>
  <si>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</si>
  <si>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</si>
  <si>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</si>
  <si>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</si>
  <si>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</si>
  <si>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</si>
  <si>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</si>
  <si>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</si>
  <si>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</si>
  <si>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</si>
  <si>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</si>
  <si>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</si>
  <si>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</si>
  <si>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</si>
  <si>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</si>
  <si>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</si>
  <si>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</si>
  <si>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</si>
  <si>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</si>
  <si>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</si>
  <si>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</si>
  <si>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</si>
  <si>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</si>
  <si>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</si>
  <si>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</si>
  <si>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</si>
  <si>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</si>
  <si>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</si>
  <si>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</si>
  <si>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</si>
  <si>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</si>
  <si>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</si>
  <si>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</si>
  <si>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</si>
  <si>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</si>
  <si>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</si>
  <si>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</si>
  <si>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</si>
  <si>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</si>
  <si>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</si>
  <si>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</si>
  <si>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</si>
  <si>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</si>
  <si>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</si>
  <si>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</si>
  <si>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</si>
  <si>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</si>
  <si>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</si>
  <si>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</si>
  <si>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</si>
  <si>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</si>
  <si>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</si>
  <si>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</si>
  <si>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</si>
  <si>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</si>
  <si>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</si>
  <si>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</si>
  <si>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</si>
  <si>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</si>
  <si>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</si>
  <si>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</si>
  <si>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</si>
  <si>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</si>
  <si>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</si>
  <si>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</si>
  <si>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</si>
  <si>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</si>
  <si>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</si>
  <si>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</si>
  <si>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</si>
  <si>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</si>
  <si>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</si>
  <si>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</si>
  <si>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</si>
  <si>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</si>
  <si>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</si>
  <si>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</si>
  <si>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</si>
  <si>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</si>
  <si>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</si>
  <si>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</si>
  <si>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</si>
  <si>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</si>
  <si>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</si>
  <si>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</si>
  <si>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</si>
  <si>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</si>
  <si>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</si>
  <si>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</si>
  <si>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</si>
  <si>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</si>
  <si>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</si>
  <si>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</si>
  <si>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</si>
  <si>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</si>
  <si>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</si>
  <si>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</si>
  <si>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</si>
  <si>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</si>
  <si>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</si>
  <si>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</si>
  <si>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</si>
  <si>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</si>
  <si>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</si>
  <si>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</si>
  <si>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</si>
  <si>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</si>
  <si>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</si>
  <si>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</si>
  <si>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</si>
  <si>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</si>
  <si>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</si>
  <si>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</si>
  <si>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</si>
  <si>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</si>
  <si>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</si>
  <si>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</si>
  <si>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</si>
  <si>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</si>
  <si>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</si>
  <si>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</si>
  <si>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</si>
  <si>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</si>
  <si>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</si>
  <si>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</si>
  <si>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</si>
  <si>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</si>
  <si>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</si>
  <si>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</si>
  <si>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</si>
  <si>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</si>
  <si>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</si>
  <si>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</si>
  <si>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</si>
  <si>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</si>
  <si>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</si>
  <si>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</si>
  <si>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</si>
  <si>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</si>
  <si>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</si>
  <si>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</si>
  <si>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</si>
  <si>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</si>
  <si>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</si>
  <si>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</si>
  <si>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</si>
  <si>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</si>
  <si>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</si>
  <si>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</si>
  <si>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</si>
  <si>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</si>
  <si>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</si>
  <si>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</si>
  <si>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</si>
  <si>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</si>
  <si>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</si>
  <si>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</si>
  <si>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</si>
  <si>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</si>
  <si>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</si>
  <si>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</si>
  <si>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</si>
  <si>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</si>
  <si>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</si>
  <si>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</si>
  <si>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</si>
  <si>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</si>
  <si>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</si>
  <si>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</si>
  <si>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</si>
  <si>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</si>
  <si>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</si>
  <si>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</si>
  <si>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</si>
  <si>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</si>
  <si>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</si>
  <si>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</si>
  <si>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</si>
  <si>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</si>
  <si>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</si>
  <si>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</si>
  <si>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</si>
  <si>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</si>
  <si>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</si>
  <si>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</si>
  <si>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</si>
  <si>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</si>
  <si>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</si>
  <si>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</si>
  <si>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</si>
  <si>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</si>
  <si>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</si>
  <si>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</si>
  <si>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</si>
  <si>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</si>
  <si>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</si>
  <si>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</si>
  <si>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</si>
  <si>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</si>
  <si>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</si>
  <si>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</si>
  <si>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</si>
  <si>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</si>
  <si>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</si>
  <si>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</si>
  <si>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</si>
  <si>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</si>
  <si>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</si>
  <si>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</si>
  <si>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</si>
  <si>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</si>
  <si>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</si>
  <si>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</si>
  <si>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</si>
  <si>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</si>
  <si>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</si>
  <si>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</si>
  <si>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</si>
  <si>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</si>
  <si>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</si>
  <si>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</si>
  <si>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</si>
  <si>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</si>
  <si>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</si>
  <si>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</si>
  <si>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</si>
  <si>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</si>
  <si>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</si>
  <si>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</si>
  <si>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</si>
  <si>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</si>
  <si>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</si>
  <si>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</si>
  <si>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</si>
  <si>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</si>
  <si>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</si>
  <si>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</si>
  <si>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</si>
  <si>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</si>
  <si>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</si>
  <si>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</si>
  <si>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</si>
  <si>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</si>
  <si>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</si>
  <si>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</si>
  <si>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</si>
  <si>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</si>
  <si>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</si>
  <si>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</si>
  <si>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</si>
  <si>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</si>
  <si>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</si>
  <si>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</si>
  <si>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</si>
  <si>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</si>
  <si>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</si>
  <si>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</si>
  <si>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</si>
  <si>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</si>
  <si>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</si>
  <si>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</si>
  <si>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</si>
  <si>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</si>
  <si>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</si>
  <si>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</si>
  <si>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</si>
  <si>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</si>
  <si>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</si>
  <si>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</si>
  <si>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</si>
  <si>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</si>
  <si>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</si>
  <si>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</si>
  <si>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</si>
  <si>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</si>
  <si>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</si>
  <si>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</si>
  <si>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</si>
  <si>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</si>
  <si>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</si>
  <si>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</si>
  <si>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</si>
  <si>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</si>
  <si>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</si>
  <si>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</si>
  <si>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</si>
  <si>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</si>
  <si>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</si>
  <si>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</si>
  <si>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</si>
  <si>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</si>
  <si>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</si>
  <si>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</si>
  <si>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</si>
  <si>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</si>
  <si>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</si>
  <si>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</si>
  <si>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</si>
  <si>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</si>
  <si>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</si>
  <si>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</si>
  <si>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</si>
  <si>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</si>
  <si>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</si>
  <si>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</si>
  <si>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</si>
  <si>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</si>
  <si>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</si>
  <si>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</si>
  <si>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</si>
  <si>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</si>
  <si>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</si>
  <si>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</si>
  <si>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</si>
  <si>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</si>
  <si>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</si>
  <si>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</si>
  <si>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</si>
  <si>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</si>
  <si>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</si>
  <si>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</si>
  <si>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</si>
  <si>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</si>
  <si>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</si>
  <si>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</si>
  <si>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</si>
  <si>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</si>
  <si>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</si>
  <si>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</si>
  <si>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</si>
  <si>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</si>
  <si>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</si>
  <si>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</si>
  <si>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</si>
  <si>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</si>
  <si>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</si>
  <si>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</si>
  <si>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</si>
  <si>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</si>
  <si>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</si>
  <si>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</si>
  <si>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</si>
  <si>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</si>
  <si>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</si>
  <si>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</si>
  <si>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</si>
  <si>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</si>
  <si>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</si>
  <si>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</si>
  <si>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</si>
  <si>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</si>
  <si>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</si>
  <si>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</si>
  <si>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</si>
  <si>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</si>
  <si>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</si>
  <si>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</si>
  <si>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</si>
  <si>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</si>
  <si>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</si>
  <si>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</si>
  <si>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</si>
  <si>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</si>
  <si>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</si>
  <si>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</si>
  <si>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</si>
  <si>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</si>
  <si>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</si>
  <si>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</si>
  <si>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</si>
  <si>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</si>
  <si>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</si>
  <si>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</si>
  <si>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</si>
  <si>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</si>
  <si>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</si>
  <si>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</si>
  <si>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</si>
  <si>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</si>
  <si>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</si>
  <si>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</si>
  <si>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</si>
  <si>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</si>
  <si>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</si>
  <si>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</si>
  <si>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</si>
  <si>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</si>
  <si>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</si>
  <si>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</si>
  <si>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</si>
  <si>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</si>
  <si>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</si>
  <si>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</si>
  <si>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</si>
  <si>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</si>
  <si>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</si>
  <si>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</si>
  <si>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</si>
  <si>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</si>
  <si>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</si>
  <si>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</si>
  <si>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</si>
  <si>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</si>
  <si>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</si>
  <si>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</si>
  <si>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</si>
  <si>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</si>
  <si>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</si>
  <si>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</si>
  <si>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</si>
  <si>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</si>
  <si>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</si>
  <si>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</si>
  <si>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</si>
  <si>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</si>
  <si>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</si>
  <si>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</si>
  <si>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</si>
  <si>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</si>
  <si>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</si>
  <si>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</si>
  <si>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</si>
  <si>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</si>
  <si>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</si>
  <si>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</si>
  <si>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</si>
  <si>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</si>
  <si>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</si>
  <si>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</si>
  <si>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</si>
  <si>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</si>
  <si>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</si>
  <si>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</si>
  <si>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</si>
  <si>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</si>
  <si>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</si>
  <si>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</si>
  <si>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</si>
  <si>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</si>
  <si>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</si>
  <si>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</si>
  <si>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</si>
  <si>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</si>
  <si>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</si>
  <si>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</si>
  <si>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</si>
  <si>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</si>
  <si>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</si>
  <si>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</si>
  <si>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</si>
  <si>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</si>
  <si>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</si>
  <si>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</si>
  <si>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</si>
  <si>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</si>
  <si>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</si>
  <si>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</si>
  <si>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</si>
  <si>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</si>
  <si>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</si>
  <si>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</si>
  <si>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</si>
  <si>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</si>
  <si>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</si>
  <si>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</si>
  <si>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</si>
  <si>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</si>
  <si>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</si>
  <si>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</si>
  <si>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</si>
  <si>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</si>
  <si>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</si>
  <si>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</si>
  <si>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</si>
  <si>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</si>
  <si>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</si>
  <si>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</si>
  <si>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</si>
  <si>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</si>
  <si>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</si>
  <si>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</si>
  <si>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</si>
  <si>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</si>
  <si>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</si>
  <si>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</si>
  <si>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</si>
  <si>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</si>
  <si>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</si>
  <si>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</si>
  <si>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</si>
  <si>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</si>
  <si>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</si>
  <si>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</si>
  <si>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</si>
  <si>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</si>
  <si>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</si>
  <si>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</si>
  <si>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</si>
  <si>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</si>
  <si>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</si>
  <si>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</si>
  <si>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</si>
  <si>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</si>
  <si>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</si>
  <si>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</si>
  <si>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</si>
  <si>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</si>
  <si>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</si>
  <si>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</si>
  <si>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</si>
  <si>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</si>
  <si>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</si>
  <si>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</si>
  <si>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</si>
  <si>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</si>
  <si>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</si>
  <si>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</si>
  <si>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</si>
  <si>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</si>
  <si>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</si>
  <si>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</si>
  <si>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</si>
  <si>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</si>
  <si>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</si>
  <si>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</si>
  <si>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</si>
  <si>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</si>
  <si>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</si>
  <si>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</si>
  <si>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</si>
  <si>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</si>
  <si>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</si>
  <si>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</si>
  <si>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</si>
  <si>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</si>
  <si>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</si>
  <si>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</si>
  <si>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</si>
  <si>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</si>
  <si>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</si>
  <si>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</si>
  <si>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</si>
  <si>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</si>
  <si>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</si>
  <si>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</si>
  <si>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</si>
  <si>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</si>
  <si>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</si>
  <si>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</si>
  <si>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</si>
  <si>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</si>
  <si>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</si>
  <si>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</si>
  <si>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</si>
  <si>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</si>
  <si>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</si>
  <si>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</si>
  <si>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</si>
  <si>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</si>
  <si>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</si>
  <si>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</si>
  <si>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</si>
  <si>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</si>
  <si>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</si>
  <si>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</si>
  <si>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</si>
  <si>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</si>
  <si>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</si>
  <si>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</si>
  <si>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</si>
  <si>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</si>
  <si>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</si>
  <si>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</si>
  <si>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</si>
  <si>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</si>
  <si>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</si>
  <si>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</si>
  <si>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</si>
  <si>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</si>
  <si>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</si>
  <si>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</si>
  <si>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</si>
  <si>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</si>
  <si>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</si>
  <si>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</si>
  <si>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</si>
  <si>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</si>
  <si>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</si>
  <si>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</si>
  <si>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</si>
  <si>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</si>
  <si>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</si>
  <si>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</si>
  <si>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</si>
  <si>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</si>
  <si>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</si>
  <si>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</si>
  <si>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</si>
  <si>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</si>
  <si>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</si>
  <si>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</si>
  <si>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</si>
  <si>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</si>
  <si>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</si>
  <si>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</si>
  <si>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</si>
  <si>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</si>
  <si>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</si>
  <si>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</si>
  <si>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</si>
  <si>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</si>
  <si>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</si>
  <si>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</si>
  <si>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</si>
  <si>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</si>
  <si>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</si>
  <si>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</si>
  <si>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</si>
  <si>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</si>
  <si>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</si>
  <si>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</si>
  <si>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</si>
  <si>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</si>
  <si>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</si>
  <si>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</si>
  <si>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</si>
  <si>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</si>
  <si>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</si>
  <si>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</si>
  <si>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</si>
  <si>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</si>
  <si>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</si>
  <si>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</si>
  <si>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</si>
  <si>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</si>
  <si>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</si>
  <si>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</si>
  <si>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</si>
  <si>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</si>
  <si>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</si>
  <si>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</si>
  <si>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</si>
  <si>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</si>
  <si>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</si>
  <si>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</si>
  <si>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</si>
  <si>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</si>
  <si>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</si>
  <si>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</si>
  <si>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</si>
  <si>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</si>
  <si>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</si>
  <si>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</si>
  <si>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</si>
  <si>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</si>
  <si>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</si>
  <si>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</si>
  <si>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</si>
  <si>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</si>
  <si>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</si>
  <si>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</si>
  <si>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</si>
  <si>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</si>
  <si>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</si>
  <si>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</si>
  <si>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</si>
  <si>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</si>
  <si>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</si>
  <si>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</si>
  <si>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</si>
  <si>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</si>
  <si>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</si>
  <si>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</si>
  <si>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</si>
  <si>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</si>
  <si>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</si>
  <si>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</si>
  <si>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</si>
  <si>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</si>
  <si>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</si>
  <si>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</si>
  <si>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</si>
  <si>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</si>
  <si>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</si>
  <si>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</si>
  <si>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</si>
  <si>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</si>
  <si>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</si>
  <si>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</si>
  <si>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</si>
  <si>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</si>
  <si>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</si>
  <si>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</si>
  <si>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</si>
  <si>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</si>
  <si>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</si>
  <si>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</si>
  <si>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</si>
  <si>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</si>
  <si>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</si>
  <si>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</si>
  <si>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</si>
  <si>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</si>
  <si>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</si>
  <si>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</si>
  <si>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</si>
  <si>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</si>
  <si>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</si>
  <si>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</si>
  <si>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</si>
  <si>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</si>
  <si>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</si>
  <si>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</si>
  <si>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</si>
  <si>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</si>
  <si>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</si>
  <si>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</si>
  <si>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</si>
  <si>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</si>
  <si>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</si>
  <si>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</si>
  <si>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</si>
  <si>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</si>
  <si>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</si>
  <si>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</si>
  <si>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</si>
  <si>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</si>
  <si>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</si>
  <si>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</si>
  <si>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</si>
  <si>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</si>
  <si>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</si>
  <si>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</si>
  <si>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</si>
  <si>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</si>
  <si>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</si>
  <si>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</si>
  <si>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</si>
  <si>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</si>
  <si>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</si>
  <si>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</si>
  <si>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</si>
  <si>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</si>
  <si>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</si>
  <si>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</si>
  <si>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</si>
  <si>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</si>
  <si>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</si>
  <si>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</si>
  <si>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</si>
  <si>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</si>
  <si>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</si>
  <si>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</si>
  <si>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</si>
  <si>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</si>
  <si>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</si>
  <si>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</si>
  <si>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</si>
  <si>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</si>
  <si>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</si>
  <si>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</si>
  <si>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</si>
  <si>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</si>
  <si>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</si>
  <si>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</si>
  <si>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</si>
  <si>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</si>
  <si>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</si>
  <si>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</si>
  <si>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</si>
  <si>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</si>
  <si>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</si>
  <si>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</si>
  <si>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</si>
  <si>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</si>
  <si>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</si>
  <si>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</si>
  <si>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</si>
  <si>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</si>
  <si>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</si>
  <si>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</si>
  <si>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</si>
  <si>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</si>
  <si>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</si>
  <si>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</si>
  <si>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</si>
  <si>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</si>
  <si>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</si>
  <si>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</si>
  <si>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</si>
  <si>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</si>
  <si>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</si>
  <si>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</si>
  <si>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</si>
  <si>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</si>
  <si>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</si>
  <si>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</si>
  <si>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</si>
  <si>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</si>
  <si>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</si>
  <si>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</si>
  <si>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</si>
  <si>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</si>
  <si>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</si>
  <si>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</si>
  <si>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</si>
  <si>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</si>
  <si>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</si>
  <si>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</si>
  <si>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</si>
  <si>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</si>
  <si>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</si>
  <si>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</si>
  <si>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</si>
  <si>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</si>
  <si>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</si>
  <si>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</si>
  <si>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</si>
  <si>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</si>
  <si>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</si>
  <si>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</si>
  <si>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</si>
  <si>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</si>
  <si>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</si>
  <si>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</si>
  <si>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</si>
  <si>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</si>
  <si>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</si>
  <si>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</si>
  <si>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</si>
  <si>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</si>
  <si>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</si>
  <si>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</si>
  <si>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</si>
  <si>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</si>
  <si>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</si>
  <si>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</si>
  <si>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</si>
  <si>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</si>
  <si>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</si>
  <si>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</si>
  <si>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</si>
  <si>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</si>
  <si>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</si>
  <si>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</si>
  <si>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</si>
  <si>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</si>
  <si>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</si>
  <si>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</si>
  <si>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</si>
  <si>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</si>
  <si>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</si>
  <si>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</si>
  <si>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</si>
  <si>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</si>
  <si>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</si>
  <si>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</si>
  <si>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</si>
  <si>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</si>
  <si>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</si>
  <si>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</si>
  <si>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</si>
  <si>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</si>
  <si>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</si>
  <si>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</si>
  <si>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</si>
  <si>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</si>
  <si>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</si>
  <si>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</si>
  <si>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</si>
  <si>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</si>
  <si>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</si>
  <si>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</si>
  <si>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</si>
  <si>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</si>
  <si>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</si>
  <si>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</si>
  <si>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</si>
  <si>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</si>
  <si>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</si>
  <si>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</si>
  <si>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</si>
  <si>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</si>
  <si>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</si>
  <si>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</si>
  <si>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</si>
  <si>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</si>
  <si>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</si>
  <si>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</si>
  <si>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</si>
  <si>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</si>
  <si>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</si>
  <si>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</si>
  <si>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</si>
  <si>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</si>
  <si>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</si>
  <si>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</si>
  <si>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</si>
  <si>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</si>
  <si>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</si>
  <si>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</si>
  <si>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</si>
  <si>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</si>
  <si>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</si>
  <si>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</si>
  <si>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</si>
  <si>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</si>
  <si>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</si>
  <si>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</si>
  <si>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</si>
  <si>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</si>
  <si>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</si>
  <si>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</si>
  <si>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</si>
  <si>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</si>
  <si>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</si>
  <si>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</si>
  <si>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</si>
  <si>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</si>
  <si>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</si>
  <si>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</si>
  <si>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</si>
  <si>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</si>
  <si>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</si>
  <si>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</si>
  <si>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</si>
  <si>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</si>
  <si>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</si>
  <si>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</si>
  <si>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</si>
  <si>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</si>
  <si>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</si>
  <si>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</si>
  <si>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</si>
  <si>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</si>
  <si>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</si>
  <si>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</si>
  <si>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</si>
  <si>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</si>
  <si>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</si>
  <si>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</si>
  <si>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</si>
  <si>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</si>
  <si>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</si>
  <si>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</si>
  <si>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</si>
  <si>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</si>
  <si>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</si>
  <si>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</si>
  <si>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</si>
  <si>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</si>
  <si>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</si>
  <si>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</si>
  <si>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</si>
  <si>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</si>
  <si>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</si>
  <si>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</si>
  <si>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</si>
  <si>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</si>
  <si>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</si>
  <si>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</si>
  <si>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</si>
  <si>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</si>
  <si>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</si>
  <si>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</si>
  <si>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</si>
  <si>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</si>
  <si>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</si>
  <si>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</si>
  <si>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</si>
  <si>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</si>
  <si>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</si>
  <si>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</si>
  <si>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</si>
  <si>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</si>
  <si>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</si>
  <si>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</si>
  <si>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</si>
  <si>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</si>
  <si>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</si>
  <si>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</si>
  <si>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</si>
  <si>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</si>
  <si>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</si>
  <si>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</si>
  <si>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</si>
  <si>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</si>
  <si>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</si>
  <si>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</si>
  <si>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</si>
  <si>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</si>
  <si>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</si>
  <si>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</si>
  <si>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</si>
  <si>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</si>
  <si>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</si>
  <si>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</si>
  <si>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</si>
  <si>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</si>
  <si>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</si>
  <si>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</si>
  <si>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</si>
  <si>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</si>
  <si>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</si>
  <si>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</si>
  <si>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</si>
  <si>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</si>
  <si>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</si>
  <si>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</si>
  <si>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</si>
  <si>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</si>
  <si>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</si>
  <si>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</si>
  <si>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</si>
  <si>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</si>
  <si>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</si>
  <si>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</si>
  <si>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</si>
  <si>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</si>
  <si>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</si>
  <si>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</si>
  <si>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</si>
  <si>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</si>
  <si>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</si>
  <si>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</si>
  <si>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</si>
  <si>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</si>
  <si>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</si>
  <si>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</si>
  <si>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</si>
  <si>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</si>
  <si>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</si>
  <si>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</si>
  <si>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</si>
  <si>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</si>
  <si>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</si>
  <si>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</si>
  <si>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</si>
  <si>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</si>
  <si>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</si>
  <si>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</si>
  <si>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</si>
  <si>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</si>
  <si>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</si>
  <si>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</si>
  <si>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</si>
  <si>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</si>
  <si>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</si>
  <si>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</si>
  <si>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</si>
  <si>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</si>
  <si>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</si>
  <si>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</si>
  <si>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</si>
  <si>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</si>
  <si>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</si>
  <si>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</si>
  <si>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</si>
  <si>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</si>
  <si>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</si>
  <si>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</si>
  <si>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</si>
  <si>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</si>
  <si>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</si>
  <si>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</si>
  <si>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</si>
  <si>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</si>
  <si>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</si>
  <si>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</si>
  <si>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</si>
  <si>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</si>
  <si>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</si>
  <si>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</si>
  <si>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</si>
  <si>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</si>
  <si>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</si>
  <si>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</si>
  <si>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</si>
  <si>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</si>
  <si>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</si>
  <si>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</si>
  <si>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</si>
  <si>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</si>
  <si>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</si>
  <si>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</si>
  <si>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</si>
  <si>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</si>
  <si>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</si>
  <si>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</si>
  <si>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</si>
  <si>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</si>
  <si>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</si>
  <si>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</si>
  <si>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</si>
  <si>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</si>
  <si>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</si>
  <si>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</si>
  <si>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</si>
  <si>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</si>
  <si>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</si>
  <si>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</si>
  <si>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</si>
  <si>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</si>
  <si>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</si>
  <si>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</si>
  <si>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</si>
  <si>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</si>
  <si>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</si>
  <si>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</si>
  <si>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</si>
  <si>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</si>
  <si>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</si>
  <si>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</si>
  <si>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</si>
  <si>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</si>
  <si>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</si>
  <si>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</si>
  <si>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</si>
  <si>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</si>
  <si>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</si>
  <si>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</si>
  <si>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</si>
  <si>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</si>
  <si>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</si>
  <si>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</si>
  <si>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</si>
  <si>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</si>
  <si>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</si>
  <si>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</si>
  <si>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</si>
  <si>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</si>
  <si>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</si>
  <si>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</si>
  <si>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</si>
  <si>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</si>
  <si>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</si>
  <si>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</si>
  <si>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</si>
  <si>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</si>
  <si>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</si>
  <si>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</si>
  <si>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</si>
  <si>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</si>
  <si>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</si>
  <si>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</si>
  <si>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</si>
  <si>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</si>
  <si>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</si>
  <si>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</si>
  <si>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</si>
  <si>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</si>
  <si>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</si>
  <si>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</si>
  <si>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</si>
  <si>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</si>
  <si>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</si>
  <si>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</si>
  <si>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</si>
  <si>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</si>
  <si>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</si>
  <si>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</si>
  <si>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</si>
  <si>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</si>
  <si>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</si>
  <si>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</si>
  <si>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</si>
  <si>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</si>
  <si>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</si>
  <si>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</si>
  <si>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</si>
  <si>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</si>
  <si>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</si>
  <si>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</si>
  <si>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</si>
  <si>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</si>
  <si>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</si>
  <si>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</si>
  <si>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</si>
  <si>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</si>
  <si>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</si>
  <si>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</si>
  <si>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</si>
  <si>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</si>
  <si>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</si>
  <si>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</si>
  <si>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</si>
  <si>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</si>
  <si>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</si>
  <si>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</si>
  <si>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</si>
  <si>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</si>
  <si>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</si>
  <si>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</si>
  <si>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</si>
  <si>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</si>
  <si>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</si>
  <si>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</si>
  <si>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</si>
  <si>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</si>
  <si>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</si>
  <si>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</si>
  <si>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</si>
  <si>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</si>
  <si>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</si>
  <si>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</si>
  <si>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</si>
  <si>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</si>
  <si>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</si>
  <si>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</si>
  <si>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</si>
  <si>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</si>
  <si>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</si>
  <si>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</si>
  <si>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</si>
  <si>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</si>
  <si>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</si>
  <si>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</si>
  <si>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</si>
  <si>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</si>
  <si>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</si>
  <si>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</si>
  <si>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</si>
  <si>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</si>
  <si>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</si>
  <si>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</si>
  <si>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</si>
  <si>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</si>
  <si>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</si>
  <si>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</si>
  <si>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</si>
  <si>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</si>
  <si>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</si>
  <si>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</si>
  <si>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</si>
  <si>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</si>
  <si>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</si>
  <si>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</si>
  <si>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</si>
  <si>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</si>
  <si>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</si>
  <si>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</si>
  <si>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</si>
  <si>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</si>
  <si>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</si>
  <si>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</si>
  <si>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</si>
  <si>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</si>
  <si>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</si>
  <si>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</si>
  <si>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</si>
  <si>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</si>
  <si>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</si>
  <si>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</si>
  <si>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</si>
  <si>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</si>
  <si>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</si>
  <si>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</si>
  <si>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</si>
  <si>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</si>
  <si>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</si>
  <si>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</si>
  <si>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</si>
  <si>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</si>
  <si>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</si>
  <si>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</si>
  <si>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</si>
  <si>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</si>
  <si>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</si>
  <si>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</si>
  <si>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</si>
  <si>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</si>
  <si>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</si>
  <si>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</si>
  <si>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</si>
  <si>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</si>
  <si>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</si>
  <si>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</si>
  <si>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</si>
  <si>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</si>
  <si>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</si>
  <si>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</si>
  <si>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</si>
  <si>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</si>
  <si>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</si>
  <si>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</si>
  <si>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</si>
  <si>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</si>
  <si>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</si>
  <si>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</si>
  <si>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</si>
  <si>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</si>
  <si>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</si>
  <si>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</si>
  <si>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</si>
  <si>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</si>
  <si>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</si>
  <si>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</si>
  <si>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</si>
  <si>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</si>
  <si>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</si>
  <si>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</si>
  <si>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</si>
  <si>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</si>
  <si>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</si>
  <si>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</si>
  <si>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</si>
  <si>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</si>
  <si>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</si>
  <si>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</si>
  <si>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</si>
  <si>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</si>
  <si>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</si>
  <si>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</si>
  <si>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</si>
  <si>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</si>
  <si>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</si>
  <si>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</si>
  <si>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</si>
  <si>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</si>
  <si>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</si>
  <si>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</si>
  <si>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</si>
  <si>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</si>
  <si>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</si>
  <si>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</si>
  <si>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</si>
  <si>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</si>
  <si>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</si>
  <si>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</si>
  <si>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</si>
  <si>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</si>
  <si>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</si>
  <si>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</si>
  <si>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</si>
  <si>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</si>
  <si>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</si>
  <si>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</si>
  <si>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</si>
  <si>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</si>
  <si>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</si>
  <si>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</si>
  <si>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</si>
  <si>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</si>
  <si>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</si>
  <si>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</si>
  <si>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</si>
  <si>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</si>
  <si>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</si>
  <si>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</si>
  <si>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</si>
  <si>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</si>
  <si>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</si>
  <si>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</si>
  <si>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</si>
  <si>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</si>
  <si>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</si>
  <si>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</si>
  <si>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</si>
  <si>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</si>
  <si>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</si>
  <si>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</si>
  <si>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</si>
  <si>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</si>
  <si>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</si>
  <si>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</si>
  <si>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</si>
  <si>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</si>
  <si>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</si>
  <si>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</si>
  <si>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</si>
  <si>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</si>
  <si>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</si>
  <si>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</si>
  <si>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</si>
  <si>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</si>
  <si>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</si>
  <si>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</si>
  <si>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</si>
  <si>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</si>
  <si>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</si>
  <si>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</si>
  <si>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</si>
  <si>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</si>
  <si>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</si>
  <si>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</si>
  <si>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</si>
  <si>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</si>
  <si>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</si>
  <si>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</si>
  <si>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</si>
  <si>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</si>
  <si>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</si>
  <si>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</si>
  <si>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</si>
  <si>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</si>
  <si>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</si>
  <si>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</si>
  <si>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</si>
  <si>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</si>
  <si>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</si>
  <si>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</si>
  <si>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</si>
  <si>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</si>
  <si>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</si>
  <si>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</si>
  <si>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</si>
  <si>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</si>
  <si>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</si>
  <si>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</si>
  <si>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</si>
  <si>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</si>
  <si>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</si>
  <si>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</si>
  <si>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</si>
  <si>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</si>
  <si>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</si>
  <si>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</si>
  <si>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</si>
  <si>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</si>
  <si>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</si>
  <si>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</si>
  <si>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</si>
  <si>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</si>
  <si>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</si>
  <si>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</si>
  <si>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</si>
  <si>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</si>
  <si>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</si>
  <si>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</si>
  <si>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</si>
  <si>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</si>
  <si>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</si>
  <si>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</si>
  <si>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</si>
  <si>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</si>
  <si>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</si>
  <si>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</si>
  <si>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</si>
  <si>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</si>
  <si>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</si>
  <si>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</si>
  <si>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</si>
  <si>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</si>
  <si>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</si>
  <si>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</si>
  <si>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</si>
  <si>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</si>
  <si>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</si>
  <si>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</si>
  <si>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</si>
  <si>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</si>
  <si>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</si>
  <si>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</si>
  <si>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</si>
  <si>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</si>
  <si>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</si>
  <si>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</si>
  <si>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</si>
  <si>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</si>
  <si>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</si>
  <si>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</si>
  <si>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</si>
  <si>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</si>
  <si>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</si>
  <si>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</si>
  <si>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</si>
  <si>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</si>
  <si>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</si>
  <si>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</si>
  <si>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</si>
  <si>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</si>
  <si>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</si>
  <si>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</si>
  <si>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</si>
  <si>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</si>
  <si>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</si>
  <si>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</si>
  <si>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</si>
  <si>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</si>
  <si>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</si>
  <si>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</si>
  <si>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</si>
  <si>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</si>
  <si>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</si>
  <si>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</si>
  <si>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</si>
  <si>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</si>
  <si>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</si>
  <si>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</si>
  <si>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</si>
  <si>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</si>
  <si>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</si>
  <si>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</si>
  <si>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</si>
  <si>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</si>
  <si>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</si>
  <si>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</si>
  <si>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</si>
  <si>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</si>
  <si>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</si>
  <si>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</si>
  <si>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</si>
  <si>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</si>
  <si>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</si>
  <si>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</si>
  <si>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</si>
  <si>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</si>
  <si>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</si>
  <si>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</si>
  <si>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</si>
  <si>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</si>
  <si>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</si>
  <si>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</si>
  <si>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</si>
  <si>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</si>
  <si>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</si>
  <si>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</si>
  <si>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</si>
  <si>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</si>
  <si>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</si>
  <si>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</si>
  <si>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</si>
  <si>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</si>
  <si>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</si>
  <si>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</si>
  <si>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</si>
  <si>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</si>
  <si>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</si>
  <si>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</si>
  <si>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</si>
  <si>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</si>
  <si>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</si>
  <si>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</si>
  <si>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</si>
  <si>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</si>
  <si>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</si>
  <si>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</si>
  <si>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</si>
  <si>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</si>
  <si>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</si>
  <si>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</si>
  <si>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</si>
  <si>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</si>
  <si>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</si>
  <si>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</si>
  <si>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</si>
  <si>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</si>
  <si>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</si>
  <si>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</si>
  <si>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</si>
  <si>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</si>
  <si>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</si>
  <si>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</si>
  <si>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</si>
  <si>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</si>
  <si>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</si>
  <si>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</si>
  <si>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</si>
  <si>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</si>
  <si>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</si>
  <si>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</si>
  <si>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</si>
  <si>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</si>
  <si>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</si>
  <si>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</si>
  <si>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</si>
  <si>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</si>
  <si>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</si>
  <si>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</si>
  <si>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</si>
  <si>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</si>
  <si>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</si>
  <si>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</si>
  <si>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</si>
  <si>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</si>
  <si>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</si>
  <si>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</si>
  <si>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</si>
  <si>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</si>
  <si>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</si>
  <si>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</si>
  <si>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</si>
  <si>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</si>
  <si>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</si>
  <si>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</si>
  <si>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</si>
  <si>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</si>
  <si>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</si>
  <si>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</si>
  <si>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</si>
  <si>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</si>
  <si>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</si>
  <si>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</si>
  <si>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</si>
  <si>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</si>
  <si>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</si>
  <si>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</si>
  <si>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</si>
  <si>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</si>
  <si>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</si>
  <si>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</si>
  <si>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</si>
  <si>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</si>
  <si>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</si>
  <si>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</si>
  <si>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</si>
  <si>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</si>
  <si>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</si>
  <si>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</si>
  <si>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</si>
  <si>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</si>
  <si>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</si>
  <si>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</si>
  <si>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</si>
  <si>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</si>
  <si>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</si>
  <si>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</si>
  <si>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</si>
  <si>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</si>
  <si>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</si>
  <si>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</si>
  <si>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</si>
  <si>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</si>
  <si>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</si>
  <si>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</si>
  <si>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</si>
  <si>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</si>
  <si>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</si>
  <si>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</si>
  <si>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</si>
  <si>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</si>
  <si>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</si>
  <si>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</si>
  <si>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</si>
  <si>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</si>
  <si>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</si>
  <si>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</si>
  <si>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</si>
  <si>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</si>
  <si>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</si>
  <si>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</si>
  <si>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</si>
  <si>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</si>
  <si>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</si>
  <si>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</si>
  <si>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</si>
  <si>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</si>
  <si>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</si>
  <si>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</si>
  <si>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</si>
  <si>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</si>
  <si>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</si>
  <si>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</si>
  <si>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</si>
  <si>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</si>
  <si>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</si>
  <si>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</si>
  <si>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</si>
  <si>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</si>
  <si>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</si>
  <si>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</si>
  <si>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</si>
  <si>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</si>
  <si>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</si>
  <si>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</si>
  <si>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</si>
  <si>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</si>
  <si>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</si>
  <si>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</si>
  <si>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</si>
  <si>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</si>
  <si>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</si>
  <si>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</si>
  <si>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</si>
  <si>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</si>
  <si>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</si>
  <si>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</si>
  <si>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</si>
  <si>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</si>
  <si>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</si>
  <si>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</si>
  <si>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</si>
  <si>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</si>
  <si>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</si>
  <si>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</si>
  <si>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</si>
  <si>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</si>
  <si>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</si>
  <si>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</si>
  <si>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</si>
  <si>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</si>
  <si>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</si>
  <si>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</si>
  <si>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</si>
  <si>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</si>
  <si>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</si>
  <si>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</si>
  <si>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</si>
  <si>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</si>
  <si>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</si>
  <si>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</si>
  <si>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</si>
  <si>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</si>
  <si>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</si>
  <si>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</si>
  <si>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</si>
  <si>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</si>
  <si>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</si>
  <si>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</si>
  <si>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</si>
  <si>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</si>
  <si>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</si>
  <si>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</si>
  <si>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</si>
  <si>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</si>
  <si>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</si>
  <si>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</si>
  <si>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</si>
  <si>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</si>
  <si>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</si>
  <si>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</si>
  <si>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</si>
  <si>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</si>
  <si>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</si>
  <si>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</si>
  <si>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</si>
  <si>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</si>
  <si>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</si>
  <si>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</si>
  <si>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</si>
  <si>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</si>
  <si>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</si>
  <si>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</si>
  <si>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</si>
  <si>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</si>
  <si>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</si>
  <si>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</si>
  <si>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</si>
  <si>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</si>
  <si>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</si>
  <si>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</si>
  <si>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</si>
  <si>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</si>
  <si>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</si>
  <si>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</si>
  <si>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</si>
  <si>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</si>
  <si>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</si>
  <si>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</si>
  <si>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</si>
  <si>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</si>
  <si>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</si>
  <si>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</si>
  <si>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</si>
  <si>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</si>
  <si>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</si>
  <si>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</si>
  <si>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</si>
  <si>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</si>
  <si>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</si>
  <si>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</si>
  <si>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</si>
  <si>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</si>
  <si>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</si>
  <si>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</si>
  <si>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</si>
  <si>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</si>
  <si>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</si>
  <si>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</si>
  <si>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</si>
  <si>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</si>
  <si>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</si>
  <si>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</si>
  <si>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</si>
  <si>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</si>
  <si>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</si>
  <si>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</si>
  <si>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</si>
  <si>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</si>
  <si>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</si>
  <si>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</si>
  <si>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</si>
  <si>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</si>
  <si>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</si>
  <si>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</si>
  <si>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</si>
  <si>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</si>
  <si>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</si>
  <si>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</si>
  <si>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</si>
  <si>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</si>
  <si>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</si>
  <si>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</si>
  <si>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</si>
  <si>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</si>
  <si>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</si>
  <si>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</si>
  <si>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</si>
  <si>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</si>
  <si>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</si>
  <si>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</si>
  <si>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</si>
  <si>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</si>
  <si>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</si>
  <si>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</si>
  <si>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</si>
  <si>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</si>
  <si>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</si>
  <si>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</si>
  <si>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</si>
  <si>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</si>
  <si>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</si>
  <si>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</si>
  <si>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</si>
  <si>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</si>
  <si>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</si>
  <si>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</si>
  <si>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</si>
  <si>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</si>
  <si>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</si>
  <si>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</si>
  <si>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</si>
  <si>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</si>
  <si>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</si>
  <si>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</si>
  <si>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</si>
  <si>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</si>
  <si>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</si>
  <si>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</si>
  <si>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</si>
  <si>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</si>
  <si>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</si>
  <si>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</si>
  <si>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</si>
  <si>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</si>
  <si>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</si>
  <si>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</si>
  <si>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</si>
  <si>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</si>
  <si>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</si>
  <si>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</si>
  <si>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</si>
  <si>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</si>
  <si>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</si>
  <si>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</si>
  <si>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</si>
  <si>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</si>
  <si>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</si>
  <si>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</si>
  <si>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</si>
  <si>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</si>
  <si>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</si>
  <si>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</si>
  <si>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</si>
  <si>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</si>
  <si>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</si>
  <si>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</si>
  <si>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</si>
  <si>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</si>
  <si>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</si>
  <si>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</si>
  <si>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</si>
  <si>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</si>
  <si>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</si>
  <si>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</si>
  <si>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</si>
  <si>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</si>
  <si>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</si>
  <si>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</si>
  <si>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</si>
  <si>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</si>
  <si>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</si>
  <si>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</si>
  <si>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</si>
  <si>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</si>
  <si>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</si>
  <si>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</si>
  <si>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</si>
  <si>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</si>
  <si>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</si>
  <si>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</si>
  <si>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</si>
  <si>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</si>
  <si>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</si>
  <si>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</si>
  <si>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</si>
  <si>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</si>
  <si>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</si>
  <si>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</si>
  <si>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</si>
  <si>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</si>
  <si>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</si>
  <si>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</si>
  <si>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</si>
  <si>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</si>
  <si>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</si>
  <si>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</si>
  <si>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</si>
  <si>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</si>
  <si>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</si>
  <si>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</si>
  <si>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</si>
  <si>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</si>
  <si>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</si>
  <si>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</si>
  <si>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</si>
  <si>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</si>
  <si>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</si>
  <si>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</si>
  <si>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</si>
  <si>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</si>
  <si>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</si>
  <si>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</si>
  <si>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</si>
  <si>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</si>
  <si>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</si>
  <si>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</si>
  <si>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</si>
  <si>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</si>
  <si>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</si>
  <si>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</si>
  <si>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</si>
  <si>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</si>
  <si>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</si>
  <si>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</si>
  <si>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</si>
  <si>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</si>
  <si>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</si>
  <si>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</si>
  <si>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</si>
  <si>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</si>
  <si>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</si>
  <si>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</si>
  <si>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</si>
  <si>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</si>
  <si>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</si>
  <si>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</si>
  <si>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</si>
  <si>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</si>
  <si>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</si>
  <si>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</si>
  <si>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</si>
  <si>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</si>
  <si>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</si>
  <si>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</si>
  <si>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</si>
  <si>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</si>
  <si>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</si>
  <si>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</si>
  <si>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</si>
  <si>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</si>
  <si>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</si>
  <si>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</si>
  <si>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</si>
  <si>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</si>
  <si>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</si>
  <si>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</si>
  <si>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</si>
  <si>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</si>
  <si>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</si>
  <si>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</si>
  <si>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</si>
  <si>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</si>
  <si>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</si>
  <si>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</si>
  <si>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</si>
  <si>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</si>
  <si>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</si>
  <si>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</si>
  <si>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</si>
  <si>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</si>
  <si>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</si>
  <si>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</si>
  <si>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</si>
  <si>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</si>
  <si>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</si>
  <si>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</si>
  <si>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</si>
  <si>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</si>
  <si>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</si>
  <si>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</si>
  <si>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</si>
  <si>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</si>
  <si>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</si>
  <si>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</si>
  <si>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</si>
  <si>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</si>
  <si>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</si>
  <si>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</si>
  <si>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</si>
  <si>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</si>
  <si>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</si>
  <si>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</si>
  <si>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</si>
  <si>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</si>
  <si>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</si>
  <si>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</si>
  <si>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</si>
  <si>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</si>
  <si>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</si>
  <si>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</si>
  <si>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</si>
  <si>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</si>
  <si>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</si>
  <si>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</si>
  <si>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</si>
  <si>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</si>
  <si>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</si>
  <si>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</si>
  <si>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</si>
  <si>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</si>
  <si>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</si>
  <si>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</si>
  <si>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</si>
  <si>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</si>
  <si>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</si>
  <si>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</si>
  <si>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</si>
  <si>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</si>
  <si>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</si>
  <si>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</si>
  <si>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</si>
  <si>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</si>
  <si>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</si>
  <si>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</si>
  <si>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</si>
  <si>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</si>
  <si>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</si>
  <si>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</si>
  <si>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</si>
  <si>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</si>
  <si>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</si>
  <si>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</si>
  <si>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</si>
  <si>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</si>
  <si>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</si>
  <si>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</si>
  <si>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</si>
  <si>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</si>
  <si>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</si>
  <si>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</si>
  <si>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</si>
  <si>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</si>
  <si>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</si>
  <si>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</si>
  <si>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</si>
  <si>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</si>
  <si>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</si>
  <si>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</si>
  <si>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</si>
  <si>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</si>
  <si>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</si>
  <si>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</si>
  <si>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</si>
  <si>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</si>
  <si>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</si>
  <si>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</si>
  <si>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</si>
  <si>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</si>
  <si>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</si>
  <si>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</si>
  <si>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</si>
  <si>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</si>
  <si>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</si>
  <si>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</si>
  <si>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</si>
  <si>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</si>
  <si>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</si>
  <si>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</si>
  <si>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</si>
  <si>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</si>
  <si>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</si>
  <si>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</si>
  <si>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</si>
  <si>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</si>
  <si>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</si>
  <si>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</si>
  <si>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</si>
  <si>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</si>
  <si>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</si>
  <si>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</si>
  <si>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</si>
  <si>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</si>
  <si>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</si>
  <si>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</si>
  <si>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</si>
  <si>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</si>
  <si>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</si>
  <si>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</si>
  <si>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</si>
  <si>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</si>
  <si>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</si>
  <si>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</si>
  <si>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</si>
  <si>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</si>
  <si>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</si>
  <si>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</si>
  <si>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</si>
  <si>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</si>
  <si>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</si>
  <si>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</si>
  <si>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</si>
  <si>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</si>
  <si>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</si>
  <si>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</si>
  <si>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</si>
  <si>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</si>
  <si>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</si>
  <si>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</si>
  <si>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</si>
  <si>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</si>
  <si>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</si>
  <si>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</si>
  <si>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</si>
  <si>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</si>
  <si>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</si>
  <si>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</si>
  <si>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</si>
  <si>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</si>
  <si>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</si>
  <si>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</si>
  <si>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</si>
  <si>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</si>
  <si>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</si>
  <si>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</si>
  <si>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</si>
  <si>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</si>
  <si>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</si>
  <si>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</si>
  <si>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</si>
  <si>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</si>
  <si>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</si>
  <si>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</si>
  <si>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</si>
  <si>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</si>
  <si>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</si>
  <si>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</si>
  <si>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</si>
  <si>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</si>
  <si>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</si>
  <si>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</si>
  <si>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</si>
  <si>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</si>
  <si>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</si>
  <si>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</si>
  <si>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</si>
  <si>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</si>
  <si>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</si>
  <si>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</si>
  <si>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</si>
  <si>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</si>
  <si>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</si>
  <si>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</si>
  <si>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</si>
  <si>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</si>
  <si>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</si>
  <si>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</si>
  <si>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</si>
  <si>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</si>
  <si>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</si>
  <si>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</si>
  <si>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</si>
  <si>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</si>
  <si>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</si>
  <si>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</si>
  <si>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</si>
  <si>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</si>
  <si>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</si>
  <si>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</si>
  <si>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</si>
  <si>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</si>
  <si>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</si>
  <si>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</si>
  <si>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</si>
  <si>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</si>
  <si>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</si>
  <si>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</si>
  <si>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</si>
  <si>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</si>
  <si>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</si>
  <si>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</si>
  <si>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</si>
  <si>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</si>
  <si>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</si>
  <si>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</si>
  <si>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</si>
  <si>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</si>
  <si>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</si>
  <si>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</si>
  <si>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</si>
  <si>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</si>
  <si>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</si>
  <si>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</si>
  <si>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</si>
  <si>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</si>
  <si>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</si>
  <si>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</si>
  <si>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</si>
  <si>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</si>
  <si>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</si>
  <si>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</si>
  <si>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</si>
  <si>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</si>
  <si>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</si>
  <si>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</si>
  <si>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</si>
  <si>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</si>
  <si>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</si>
  <si>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</si>
  <si>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</si>
  <si>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</si>
  <si>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</si>
  <si>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</si>
  <si>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</si>
  <si>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</si>
  <si>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</si>
  <si>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</si>
  <si>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</si>
  <si>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</si>
  <si>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</si>
  <si>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</si>
  <si>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</si>
  <si>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</si>
  <si>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</si>
  <si>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</si>
  <si>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</si>
  <si>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</si>
  <si>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</si>
  <si>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</si>
  <si>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</si>
  <si>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</si>
  <si>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</si>
  <si>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</si>
  <si>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</si>
  <si>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</si>
  <si>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</si>
  <si>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</si>
  <si>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</si>
  <si>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</si>
  <si>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</si>
  <si>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</si>
  <si>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</si>
  <si>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</si>
  <si>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</si>
  <si>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</si>
  <si>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</si>
  <si>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</si>
  <si>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</si>
  <si>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</si>
  <si>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</si>
  <si>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</si>
  <si>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</si>
  <si>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</si>
  <si>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</si>
  <si>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</si>
  <si>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</si>
  <si>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</si>
  <si>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</si>
  <si>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</si>
  <si>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</si>
  <si>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</si>
  <si>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</si>
  <si>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</si>
  <si>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</si>
  <si>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</si>
  <si>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</si>
  <si>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</si>
  <si>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</si>
  <si>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</si>
  <si>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</si>
  <si>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</si>
  <si>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</si>
  <si>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</si>
  <si>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</si>
  <si>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</si>
  <si>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</si>
  <si>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</si>
  <si>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</si>
  <si>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</si>
  <si>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</si>
  <si>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</si>
  <si>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</si>
  <si>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</si>
  <si>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</si>
  <si>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</si>
  <si>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</si>
  <si>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</si>
  <si>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</si>
  <si>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</si>
  <si>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</si>
  <si>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</si>
  <si>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</si>
  <si>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</si>
  <si>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</si>
  <si>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</si>
  <si>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</si>
  <si>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</si>
  <si>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</si>
  <si>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</si>
  <si>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</si>
  <si>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</si>
  <si>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</si>
  <si>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</si>
  <si>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</si>
  <si>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</si>
  <si>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</si>
  <si>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</si>
  <si>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</si>
  <si>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</si>
  <si>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</si>
  <si>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</si>
  <si>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</si>
  <si>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</si>
  <si>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</si>
  <si>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</si>
  <si>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</si>
  <si>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</si>
  <si>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</si>
  <si>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</si>
  <si>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</si>
  <si>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</si>
  <si>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</si>
  <si>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</si>
  <si>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</si>
  <si>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</si>
  <si>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</si>
  <si>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</si>
  <si>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</si>
  <si>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</si>
  <si>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</si>
  <si>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</si>
  <si>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</si>
  <si>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</si>
  <si>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</si>
  <si>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</si>
  <si>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</si>
  <si>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</si>
  <si>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</si>
  <si>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</si>
  <si>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</si>
  <si>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</si>
  <si>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</si>
  <si>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</si>
  <si>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</si>
  <si>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</si>
  <si>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</si>
  <si>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</si>
  <si>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</si>
  <si>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</si>
  <si>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</si>
  <si>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</si>
  <si>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</si>
  <si>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</si>
  <si>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</si>
  <si>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</si>
  <si>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</si>
  <si>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</si>
  <si>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</si>
  <si>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</si>
  <si>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</si>
  <si>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</si>
  <si>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</si>
  <si>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</si>
  <si>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</si>
  <si>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</si>
  <si>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</si>
  <si>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</si>
  <si>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</si>
  <si>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</si>
  <si>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</si>
  <si>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</si>
  <si>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</si>
  <si>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</si>
  <si>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</si>
  <si>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</si>
  <si>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</si>
  <si>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</si>
  <si>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</si>
  <si>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</si>
  <si>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</si>
  <si>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</si>
  <si>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</si>
  <si>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</si>
  <si>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</si>
  <si>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</si>
  <si>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</si>
  <si>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</si>
  <si>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</si>
  <si>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</si>
  <si>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</si>
  <si>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</si>
  <si>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</si>
  <si>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</si>
  <si>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</si>
  <si>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</si>
  <si>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</si>
  <si>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</si>
  <si>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</si>
  <si>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</si>
  <si>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</si>
  <si>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</si>
  <si>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</si>
  <si>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</si>
  <si>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</si>
  <si>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</si>
  <si>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</si>
  <si>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</si>
  <si>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</si>
  <si>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</si>
  <si>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</si>
  <si>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</si>
  <si>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</si>
  <si>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</si>
  <si>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</si>
  <si>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</si>
  <si>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</si>
  <si>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</si>
  <si>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</si>
  <si>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</si>
  <si>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</si>
  <si>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</si>
  <si>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</si>
  <si>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</si>
  <si>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</si>
  <si>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</si>
  <si>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</si>
  <si>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</si>
  <si>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</si>
  <si>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</si>
  <si>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</si>
  <si>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</si>
  <si>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</si>
  <si>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</si>
  <si>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</si>
  <si>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</si>
  <si>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</si>
  <si>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</si>
  <si>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</si>
  <si>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</si>
  <si>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</si>
  <si>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</si>
  <si>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</si>
  <si>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</si>
  <si>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</si>
  <si>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</si>
  <si>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</si>
  <si>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</si>
  <si>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</si>
  <si>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</si>
  <si>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</si>
  <si>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</si>
  <si>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</si>
  <si>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</si>
  <si>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</si>
  <si>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</si>
  <si>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</si>
  <si>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</si>
  <si>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</si>
  <si>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</si>
  <si>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</si>
  <si>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</si>
  <si>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</si>
  <si>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</si>
  <si>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</si>
  <si>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</si>
  <si>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</si>
  <si>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</si>
  <si>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</si>
  <si>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</si>
  <si>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</si>
  <si>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</si>
  <si>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</si>
  <si>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</si>
  <si>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</si>
  <si>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</si>
  <si>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</si>
  <si>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</si>
  <si>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</si>
  <si>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</si>
  <si>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</si>
  <si>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</si>
  <si>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</si>
  <si>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</si>
  <si>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</si>
  <si>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</si>
  <si>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</si>
  <si>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</si>
  <si>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</si>
  <si>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</si>
  <si>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</si>
  <si>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</si>
  <si>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</si>
  <si>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</si>
  <si>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</si>
  <si>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</si>
  <si>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</si>
  <si>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</si>
  <si>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</si>
  <si>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</si>
  <si>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</si>
  <si>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</si>
  <si>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</si>
  <si>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</si>
  <si>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</si>
  <si>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</si>
  <si>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</si>
  <si>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</si>
  <si>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</si>
  <si>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</si>
  <si>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</si>
  <si>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</si>
  <si>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</si>
  <si>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</si>
  <si>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</si>
  <si>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</si>
  <si>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</si>
  <si>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</si>
  <si>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</si>
  <si>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</si>
  <si>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</si>
  <si>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</si>
  <si>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</si>
  <si>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</si>
  <si>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</si>
  <si>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</si>
  <si>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</si>
  <si>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</si>
  <si>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</si>
  <si>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</si>
  <si>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</si>
  <si>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</si>
  <si>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</si>
  <si>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</si>
  <si>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</si>
  <si>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</si>
  <si>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</si>
  <si>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</si>
  <si>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</si>
  <si>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</si>
  <si>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</si>
  <si>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</si>
  <si>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</si>
  <si>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</si>
  <si>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</si>
  <si>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</si>
  <si>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</si>
  <si>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</si>
  <si>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</si>
  <si>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</si>
  <si>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</si>
  <si>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</si>
  <si>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</si>
  <si>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</si>
  <si>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</si>
  <si>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</si>
  <si>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</si>
  <si>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</si>
  <si>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</si>
  <si>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</si>
  <si>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</si>
  <si>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</si>
  <si>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</si>
  <si>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</si>
  <si>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</si>
  <si>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</si>
  <si>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</si>
  <si>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</si>
  <si>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</si>
  <si>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</si>
  <si>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</si>
  <si>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</si>
  <si>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</si>
  <si>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</si>
  <si>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</si>
  <si>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</si>
  <si>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</si>
  <si>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</si>
  <si>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</si>
  <si>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</si>
  <si>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</si>
  <si>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</si>
  <si>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</si>
  <si>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</si>
  <si>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</si>
  <si>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</si>
  <si>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</si>
  <si>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</si>
  <si>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</si>
  <si>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</si>
  <si>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</si>
  <si>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</si>
  <si>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</si>
  <si>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</si>
  <si>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</si>
  <si>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</si>
  <si>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</si>
  <si>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</si>
  <si>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</si>
  <si>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</si>
  <si>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</si>
  <si>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</si>
  <si>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</si>
  <si>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</si>
  <si>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</si>
  <si>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</si>
  <si>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</si>
  <si>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</si>
  <si>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</si>
  <si>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</si>
  <si>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</si>
  <si>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</si>
  <si>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</si>
  <si>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</si>
  <si>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</si>
  <si>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</si>
  <si>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</si>
  <si>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</si>
  <si>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</si>
  <si>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</si>
  <si>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</si>
  <si>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</si>
  <si>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</si>
  <si>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</si>
  <si>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</si>
  <si>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</si>
  <si>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</si>
  <si>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</si>
  <si>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</si>
  <si>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</si>
  <si>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</si>
  <si>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</si>
  <si>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</si>
  <si>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</si>
  <si>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</si>
  <si>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</si>
  <si>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</si>
  <si>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</si>
  <si>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</si>
  <si>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</si>
  <si>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</si>
  <si>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</si>
  <si>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</si>
  <si>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</si>
  <si>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</si>
  <si>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</si>
  <si>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</si>
  <si>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</si>
  <si>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</si>
  <si>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</si>
  <si>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</si>
  <si>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</si>
  <si>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</si>
  <si>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</si>
  <si>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</si>
  <si>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</si>
  <si>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</si>
  <si>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</si>
  <si>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</si>
  <si>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</si>
  <si>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</si>
  <si>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</si>
  <si>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</si>
  <si>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</si>
  <si>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</si>
  <si>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</si>
  <si>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</si>
  <si>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</si>
  <si>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</si>
  <si>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</si>
  <si>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</si>
  <si>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</si>
  <si>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</si>
  <si>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</si>
  <si>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</si>
  <si>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</si>
  <si>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</si>
  <si>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</si>
  <si>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</si>
  <si>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</si>
  <si>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</si>
  <si>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</si>
  <si>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</si>
  <si>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</si>
  <si>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</si>
  <si>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</si>
  <si>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</si>
  <si>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</si>
  <si>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</si>
  <si>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</si>
  <si>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</si>
  <si>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</si>
  <si>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</si>
  <si>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</si>
  <si>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</si>
  <si>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</si>
  <si>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</si>
  <si>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</si>
  <si>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</si>
  <si>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</si>
  <si>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</si>
  <si>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</si>
  <si>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</si>
  <si>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</si>
  <si>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</si>
  <si>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</si>
  <si>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</si>
  <si>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</si>
  <si>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</si>
  <si>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</si>
  <si>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</si>
  <si>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</si>
  <si>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</si>
  <si>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</si>
  <si>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</si>
  <si>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</si>
  <si>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</si>
  <si>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</si>
  <si>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</si>
  <si>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</si>
  <si>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</si>
  <si>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</si>
  <si>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</si>
  <si>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</si>
  <si>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</si>
  <si>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</si>
  <si>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</si>
  <si>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</si>
  <si>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</si>
  <si>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</si>
  <si>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</si>
  <si>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</si>
  <si>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</si>
  <si>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</si>
  <si>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</si>
  <si>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</si>
  <si>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</si>
  <si>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</si>
  <si>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</si>
  <si>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</si>
  <si>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</si>
  <si>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</si>
  <si>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</si>
  <si>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</si>
  <si>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</si>
  <si>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</si>
  <si>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</si>
  <si>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</si>
  <si>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</si>
  <si>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</si>
  <si>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</si>
  <si>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</si>
  <si>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</si>
  <si>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</si>
  <si>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</si>
  <si>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</si>
  <si>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</si>
  <si>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</si>
  <si>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</si>
  <si>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</si>
  <si>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</si>
  <si>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</si>
  <si>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</si>
  <si>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</si>
  <si>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</si>
  <si>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</si>
  <si>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</si>
  <si>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</si>
  <si>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</si>
  <si>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</si>
  <si>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</si>
  <si>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</si>
  <si>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</si>
  <si>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</si>
  <si>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</si>
  <si>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</si>
  <si>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</si>
  <si>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</si>
  <si>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</si>
  <si>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</si>
  <si>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</si>
  <si>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</si>
  <si>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</si>
  <si>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</si>
  <si>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</si>
  <si>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</si>
  <si>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</si>
  <si>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</si>
  <si>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</si>
  <si>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</si>
  <si>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</si>
  <si>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</si>
  <si>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</si>
  <si>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</si>
  <si>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</si>
  <si>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</si>
  <si>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</si>
  <si>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</si>
  <si>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</si>
  <si>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</si>
  <si>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</si>
  <si>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</si>
  <si>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</si>
  <si>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</si>
  <si>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</si>
  <si>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</si>
  <si>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</si>
  <si>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</si>
  <si>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</si>
  <si>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</si>
  <si>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</si>
  <si>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</si>
  <si>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</si>
  <si>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</si>
  <si>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</si>
  <si>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</si>
  <si>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</si>
  <si>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</si>
  <si>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</si>
  <si>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</si>
  <si>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</si>
  <si>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</si>
  <si>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</si>
  <si>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</si>
  <si>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</si>
  <si>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</si>
  <si>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</si>
  <si>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</si>
  <si>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</si>
  <si>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</si>
  <si>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</si>
  <si>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</si>
  <si>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</si>
  <si>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</si>
  <si>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</si>
  <si>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</si>
  <si>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</si>
  <si>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</si>
  <si>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</si>
  <si>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</si>
  <si>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</si>
  <si>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</si>
  <si>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</si>
  <si>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</si>
  <si>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</si>
  <si>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</si>
  <si>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</si>
  <si>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</si>
  <si>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</si>
  <si>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</si>
  <si>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</si>
  <si>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</si>
  <si>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</si>
  <si>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</si>
  <si>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</si>
  <si>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</si>
  <si>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</si>
  <si>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</si>
  <si>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</si>
  <si>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</si>
  <si>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</si>
  <si>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</si>
  <si>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</si>
  <si>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</si>
  <si>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</si>
  <si>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</si>
  <si>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</si>
  <si>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</si>
  <si>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</si>
  <si>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</si>
  <si>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</si>
  <si>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</si>
  <si>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</si>
  <si>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</si>
  <si>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</si>
  <si>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</si>
  <si>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</si>
  <si>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</si>
  <si>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</si>
  <si>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</si>
  <si>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</si>
  <si>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</si>
  <si>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</si>
  <si>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</si>
  <si>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</si>
  <si>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</si>
  <si>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</si>
  <si>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</si>
  <si>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</si>
  <si>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</si>
  <si>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</si>
  <si>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</si>
  <si>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</si>
  <si>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</si>
  <si>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</si>
  <si>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</si>
  <si>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</si>
  <si>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</si>
  <si>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</si>
  <si>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</si>
  <si>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</si>
  <si>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</si>
  <si>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</si>
  <si>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</si>
  <si>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</si>
  <si>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</si>
  <si>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</si>
  <si>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</si>
  <si>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</si>
  <si>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</si>
  <si>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</si>
  <si>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</si>
  <si>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</si>
  <si>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</si>
  <si>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</si>
  <si>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</si>
  <si>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</si>
  <si>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</si>
  <si>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</si>
  <si>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</si>
  <si>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</si>
  <si>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</si>
  <si>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</si>
  <si>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</si>
  <si>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</si>
  <si>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</si>
  <si>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</si>
  <si>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</si>
  <si>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</si>
  <si>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</si>
  <si>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</si>
  <si>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</si>
  <si>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</si>
  <si>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</si>
  <si>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</si>
  <si>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</si>
  <si>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</si>
  <si>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</si>
  <si>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</si>
  <si>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</si>
  <si>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</si>
  <si>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</si>
  <si>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</si>
  <si>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</si>
  <si>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</si>
  <si>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</si>
  <si>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</si>
  <si>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</si>
  <si>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</si>
  <si>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</si>
  <si>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</si>
  <si>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</si>
  <si>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</si>
  <si>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</si>
  <si>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</si>
  <si>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</si>
  <si>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</si>
  <si>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</si>
  <si>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</si>
  <si>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</si>
  <si>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</si>
  <si>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</si>
  <si>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</si>
  <si>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</si>
  <si>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</si>
  <si>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</si>
  <si>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</si>
  <si>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</si>
  <si>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</si>
  <si>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</si>
  <si>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</si>
  <si>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</si>
  <si>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</si>
  <si>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</si>
  <si>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</si>
  <si>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</si>
  <si>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</si>
  <si>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</si>
  <si>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</si>
  <si>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</si>
  <si>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</si>
  <si>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</si>
  <si>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</si>
  <si>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</si>
  <si>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</si>
  <si>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</si>
  <si>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</si>
  <si>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</si>
  <si>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</si>
  <si>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</si>
  <si>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</si>
  <si>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</si>
  <si>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</si>
  <si>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</si>
  <si>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</si>
  <si>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</si>
  <si>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</si>
  <si>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</si>
  <si>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</si>
  <si>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</si>
  <si>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</si>
  <si>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</si>
  <si>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</si>
  <si>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</si>
  <si>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</si>
  <si>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</si>
  <si>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</si>
  <si>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</si>
  <si>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</si>
  <si>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</si>
  <si>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</si>
  <si>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</si>
  <si>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</si>
  <si>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</si>
  <si>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</si>
  <si>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</si>
  <si>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</si>
  <si>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</si>
  <si>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</si>
  <si>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</si>
  <si>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</si>
  <si>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</si>
  <si>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</si>
  <si>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</si>
  <si>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</si>
  <si>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</si>
  <si>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</si>
  <si>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</si>
  <si>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</si>
  <si>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</si>
  <si>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</si>
  <si>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</si>
  <si>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</si>
  <si>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</si>
  <si>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</si>
  <si>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</si>
  <si>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</si>
  <si>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</si>
  <si>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</si>
  <si>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</si>
  <si>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</si>
  <si>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</si>
  <si>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</si>
  <si>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</si>
  <si>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</si>
  <si>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</si>
  <si>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</si>
  <si>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</si>
  <si>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</si>
  <si>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</si>
  <si>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</si>
  <si>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</si>
  <si>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</si>
  <si>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</si>
  <si>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</si>
  <si>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</si>
  <si>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</si>
  <si>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</si>
  <si>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</si>
  <si>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</si>
  <si>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</si>
  <si>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</si>
  <si>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</si>
  <si>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</si>
  <si>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</si>
  <si>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</si>
  <si>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</si>
  <si>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</si>
  <si>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</si>
  <si>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</si>
  <si>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</si>
  <si>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</si>
  <si>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</si>
  <si>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</si>
  <si>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</si>
  <si>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</si>
  <si>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</si>
  <si>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</si>
  <si>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</si>
  <si>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</si>
  <si>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</si>
  <si>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</si>
  <si>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</si>
  <si>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</si>
  <si>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</si>
  <si>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</si>
  <si>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</si>
  <si>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</si>
  <si>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</si>
  <si>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</si>
  <si>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</si>
  <si>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</si>
  <si>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</si>
  <si>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</si>
  <si>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</si>
  <si>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</si>
  <si>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</si>
  <si>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</si>
  <si>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</si>
  <si>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</si>
  <si>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</si>
  <si>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</si>
  <si>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</si>
  <si>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</si>
  <si>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</si>
  <si>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</si>
  <si>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</si>
  <si>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</si>
  <si>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</si>
  <si>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</si>
  <si>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</si>
  <si>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</si>
  <si>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</si>
  <si>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</si>
  <si>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</si>
  <si>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</si>
  <si>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</si>
  <si>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</si>
  <si>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</si>
  <si>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</si>
  <si>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</si>
  <si>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</si>
  <si>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</si>
  <si>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</si>
  <si>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</si>
  <si>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</si>
  <si>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</si>
  <si>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</si>
  <si>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</si>
  <si>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</si>
  <si>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</si>
  <si>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</si>
  <si>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</si>
  <si>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</si>
  <si>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</si>
  <si>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</si>
  <si>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</si>
  <si>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</si>
  <si>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</si>
  <si>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</si>
  <si>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</si>
  <si>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</si>
  <si>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</si>
  <si>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</si>
  <si>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</si>
  <si>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</si>
  <si>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</si>
  <si>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</si>
  <si>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</si>
  <si>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</si>
  <si>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</si>
  <si>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</si>
  <si>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</si>
  <si>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</si>
  <si>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</si>
  <si>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</si>
  <si>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</si>
  <si>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</si>
  <si>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</si>
  <si>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</si>
  <si>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</si>
  <si>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</si>
  <si>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</si>
  <si>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</si>
  <si>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</si>
  <si>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</si>
  <si>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</si>
  <si>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</si>
  <si>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</si>
  <si>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</si>
  <si>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</si>
  <si>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</si>
  <si>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</si>
  <si>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</si>
  <si>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</si>
  <si>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</si>
  <si>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</si>
  <si>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</si>
  <si>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</si>
  <si>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</si>
  <si>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</si>
  <si>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</si>
  <si>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</si>
  <si>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</si>
  <si>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</si>
  <si>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</si>
  <si>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</si>
  <si>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</si>
  <si>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</si>
  <si>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</si>
  <si>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</si>
  <si>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</si>
  <si>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</si>
  <si>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</si>
  <si>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</si>
  <si>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</si>
  <si>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</si>
  <si>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</si>
  <si>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</si>
  <si>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</si>
  <si>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</si>
  <si>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</si>
  <si>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</si>
  <si>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</si>
  <si>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</si>
  <si>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</si>
  <si>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</si>
  <si>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</si>
  <si>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</si>
  <si>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</si>
  <si>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</si>
  <si>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</si>
  <si>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</si>
  <si>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</si>
  <si>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</si>
  <si>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</si>
  <si>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</si>
  <si>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</si>
  <si>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</si>
  <si>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</si>
  <si>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</si>
  <si>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</si>
  <si>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</si>
  <si>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</si>
  <si>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</si>
  <si>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</si>
  <si>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</si>
  <si>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</si>
  <si>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</si>
  <si>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</si>
  <si>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</si>
  <si>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</si>
  <si>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</si>
  <si>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</si>
  <si>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</si>
  <si>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</si>
  <si>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</si>
  <si>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</si>
  <si>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</si>
  <si>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</si>
  <si>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</si>
  <si>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</si>
  <si>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</si>
  <si>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</si>
  <si>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</si>
  <si>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</si>
  <si>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</si>
  <si>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</si>
  <si>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</si>
  <si>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</si>
  <si>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</si>
  <si>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</si>
  <si>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</si>
  <si>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</si>
  <si>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</si>
  <si>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</si>
  <si>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</si>
  <si>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</si>
  <si>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</si>
  <si>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</si>
  <si>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</si>
  <si>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</si>
  <si>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</si>
  <si>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</si>
  <si>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</si>
  <si>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</si>
  <si>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</si>
  <si>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</si>
  <si>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</si>
  <si>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</si>
  <si>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</si>
  <si>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</si>
  <si>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</si>
  <si>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</si>
  <si>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</si>
  <si>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</si>
  <si>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</si>
  <si>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</si>
  <si>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</si>
  <si>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</si>
  <si>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</si>
  <si>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</si>
  <si>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</si>
  <si>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</si>
  <si>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</si>
  <si>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</si>
  <si>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</si>
  <si>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</si>
  <si>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</si>
  <si>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</si>
  <si>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</si>
  <si>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</si>
  <si>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</si>
  <si>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</si>
  <si>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</si>
  <si>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</si>
  <si>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</si>
  <si>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</si>
  <si>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</si>
  <si>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</si>
  <si>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</si>
  <si>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</si>
  <si>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</si>
  <si>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</si>
  <si>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</si>
  <si>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</si>
  <si>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</si>
  <si>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</si>
  <si>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</si>
  <si>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</si>
  <si>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</si>
  <si>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</si>
  <si>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</si>
  <si>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</si>
  <si>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</si>
  <si>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</si>
  <si>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</si>
  <si>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</si>
  <si>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</si>
  <si>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</si>
  <si>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</si>
  <si>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</si>
  <si>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</si>
  <si>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</si>
  <si>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</si>
  <si>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</si>
  <si>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</si>
  <si>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</si>
  <si>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</si>
  <si>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</si>
  <si>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</si>
  <si>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</si>
  <si>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</si>
  <si>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</si>
  <si>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</si>
  <si>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</si>
  <si>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</si>
  <si>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</si>
  <si>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</si>
  <si>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</si>
  <si>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</si>
  <si>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</si>
  <si>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</si>
  <si>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</si>
  <si>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</si>
  <si>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</si>
  <si>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</si>
  <si>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</si>
  <si>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</si>
  <si>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</si>
  <si>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</si>
  <si>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</si>
  <si>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</si>
  <si>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</si>
  <si>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</si>
  <si>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</si>
  <si>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</si>
  <si>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</si>
  <si>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</si>
  <si>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</si>
  <si>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</si>
  <si>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</si>
  <si>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</si>
  <si>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</si>
  <si>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</si>
  <si>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</si>
  <si>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</si>
  <si>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</si>
  <si>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</si>
  <si>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</si>
  <si>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</si>
  <si>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</si>
  <si>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</si>
  <si>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</si>
  <si>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</si>
  <si>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</si>
  <si>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</si>
  <si>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</si>
  <si>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</si>
  <si>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</si>
  <si>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</si>
  <si>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</si>
  <si>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</si>
  <si>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</si>
  <si>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</si>
  <si>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</si>
  <si>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</si>
  <si>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</si>
  <si>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</si>
  <si>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</si>
  <si>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</si>
  <si>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</si>
  <si>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</si>
  <si>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</si>
  <si>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</si>
  <si>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</si>
  <si>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</si>
  <si>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</si>
  <si>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</si>
  <si>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</si>
  <si>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</si>
  <si>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</si>
  <si>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</si>
  <si>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</si>
  <si>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</si>
  <si>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</si>
  <si>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</si>
  <si>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</si>
  <si>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</si>
  <si>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</si>
  <si>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</si>
  <si>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</si>
  <si>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</si>
  <si>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</si>
  <si>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</si>
  <si>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</si>
  <si>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</si>
  <si>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</si>
  <si>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</si>
  <si>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</si>
  <si>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</si>
  <si>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</si>
  <si>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</si>
  <si>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</si>
  <si>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</si>
  <si>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</si>
  <si>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</si>
  <si>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</si>
  <si>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</si>
  <si>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</si>
  <si>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</si>
  <si>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</si>
  <si>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</si>
  <si>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</si>
  <si>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</si>
  <si>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</si>
  <si>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</si>
  <si>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</si>
  <si>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</si>
  <si>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</si>
  <si>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</si>
  <si>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</si>
  <si>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</si>
  <si>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</si>
  <si>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</si>
  <si>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</si>
  <si>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</si>
  <si>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</si>
  <si>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</si>
  <si>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</si>
  <si>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</si>
  <si>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</si>
  <si>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</si>
  <si>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</si>
  <si>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</si>
  <si>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</si>
  <si>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</si>
  <si>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</si>
  <si>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</si>
  <si>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</si>
  <si>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</si>
  <si>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</si>
  <si>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</si>
  <si>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</si>
  <si>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</si>
  <si>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</si>
  <si>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</si>
  <si>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</si>
  <si>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</si>
  <si>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</si>
  <si>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</si>
  <si>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</si>
  <si>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</si>
  <si>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</si>
  <si>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</si>
  <si>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</si>
  <si>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</si>
  <si>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</si>
  <si>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</si>
  <si>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</si>
  <si>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</si>
  <si>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</si>
  <si>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</si>
  <si>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</si>
  <si>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</si>
  <si>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</si>
  <si>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</si>
  <si>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</si>
  <si>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</si>
  <si>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</si>
  <si>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</si>
  <si>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</si>
  <si>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</si>
  <si>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</si>
  <si>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</si>
  <si>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</si>
  <si>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</si>
  <si>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</si>
  <si>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</si>
  <si>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</si>
  <si>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</si>
  <si>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</si>
  <si>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</si>
  <si>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</si>
  <si>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</si>
  <si>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</si>
  <si>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</si>
  <si>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</si>
  <si>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</si>
  <si>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</si>
  <si>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</si>
  <si>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</si>
  <si>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</si>
  <si>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</si>
  <si>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</si>
  <si>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</si>
  <si>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</si>
  <si>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</si>
  <si>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</si>
  <si>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</si>
  <si>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</si>
  <si>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</si>
  <si>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</si>
  <si>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</si>
  <si>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</si>
  <si>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</si>
  <si>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</si>
  <si>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</si>
  <si>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</si>
  <si>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</si>
  <si>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</si>
  <si>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</si>
  <si>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</si>
  <si>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</si>
  <si>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</si>
  <si>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</si>
  <si>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</si>
  <si>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</si>
  <si>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</si>
  <si>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</si>
  <si>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</si>
  <si>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</si>
  <si>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</si>
  <si>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</si>
  <si>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</si>
  <si>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</si>
  <si>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</si>
  <si>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</si>
  <si>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</si>
  <si>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</si>
  <si>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</si>
  <si>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</si>
  <si>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</si>
  <si>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</si>
  <si>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</si>
  <si>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</si>
  <si>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</si>
  <si>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</si>
  <si>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</si>
  <si>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</si>
  <si>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</si>
  <si>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</si>
  <si>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</si>
  <si>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</si>
  <si>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</si>
  <si>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</si>
  <si>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</si>
  <si>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</si>
  <si>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</si>
  <si>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</si>
  <si>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</si>
  <si>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</si>
  <si>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</si>
  <si>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</si>
  <si>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</si>
  <si>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</si>
  <si>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</si>
  <si>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</si>
  <si>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</si>
  <si>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</si>
  <si>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</si>
  <si>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</si>
  <si>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</si>
  <si>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</si>
  <si>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</si>
  <si>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</si>
  <si>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</si>
  <si>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</si>
  <si>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</si>
  <si>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</si>
  <si>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</si>
  <si>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</si>
  <si>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</si>
  <si>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</si>
  <si>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</si>
  <si>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</si>
  <si>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</si>
  <si>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</si>
  <si>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</si>
  <si>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</si>
  <si>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</si>
  <si>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</si>
  <si>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</si>
  <si>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</si>
  <si>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</si>
  <si>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</si>
  <si>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</si>
  <si>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</si>
  <si>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</si>
  <si>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</si>
  <si>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</si>
  <si>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</si>
  <si>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</si>
  <si>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</si>
  <si>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</si>
  <si>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</si>
  <si>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</si>
  <si>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</si>
  <si>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</si>
  <si>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</si>
  <si>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</si>
  <si>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</si>
  <si>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</si>
  <si>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</si>
  <si>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</si>
  <si>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</si>
  <si>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</si>
  <si>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</si>
  <si>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</si>
  <si>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</si>
  <si>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</si>
  <si>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</si>
  <si>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</si>
  <si>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</si>
  <si>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</si>
  <si>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</si>
  <si>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</si>
  <si>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</si>
  <si>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</si>
  <si>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</si>
  <si>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</si>
  <si>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</si>
  <si>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</si>
  <si>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</si>
  <si>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</si>
  <si>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</si>
  <si>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</si>
  <si>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</si>
  <si>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</si>
  <si>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</si>
  <si>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</si>
  <si>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</si>
  <si>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</si>
  <si>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</si>
  <si>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</si>
  <si>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</si>
  <si>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</si>
  <si>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</si>
  <si>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</si>
  <si>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</si>
  <si>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</si>
  <si>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</si>
  <si>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</si>
  <si>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</si>
  <si>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</si>
  <si>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</si>
  <si>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</si>
  <si>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</si>
  <si>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</si>
  <si>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</si>
  <si>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</si>
  <si>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</si>
  <si>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</si>
  <si>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</si>
  <si>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</si>
  <si>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</si>
  <si>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</si>
  <si>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</si>
  <si>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</si>
  <si>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</si>
  <si>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</si>
  <si>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</si>
  <si>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</si>
  <si>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</si>
  <si>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</si>
  <si>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</si>
  <si>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</si>
  <si>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</si>
  <si>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</si>
  <si>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</si>
  <si>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</si>
  <si>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</si>
  <si>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</si>
  <si>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</si>
  <si>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</si>
  <si>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</si>
  <si>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</si>
  <si>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</si>
  <si>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</si>
  <si>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</si>
  <si>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</si>
  <si>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</si>
  <si>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</si>
  <si>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</si>
  <si>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</si>
  <si>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</si>
  <si>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</si>
  <si>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</si>
  <si>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</si>
  <si>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</si>
  <si>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</si>
  <si>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</si>
  <si>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</si>
  <si>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</si>
  <si>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</si>
  <si>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</si>
  <si>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</si>
  <si>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</si>
  <si>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</si>
  <si>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</si>
  <si>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</si>
  <si>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</si>
  <si>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</si>
  <si>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</si>
  <si>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</si>
  <si>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</si>
  <si>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</si>
  <si>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</si>
  <si>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</si>
  <si>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</si>
  <si>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</si>
  <si>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</si>
  <si>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</si>
  <si>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</si>
  <si>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</si>
  <si>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</si>
  <si>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</si>
  <si>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</si>
  <si>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</si>
  <si>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</si>
  <si>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</si>
  <si>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</si>
  <si>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</si>
  <si>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</si>
  <si>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</si>
  <si>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</si>
  <si>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</si>
  <si>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</si>
  <si>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</si>
  <si>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</si>
  <si>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</si>
  <si>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</si>
  <si>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</si>
  <si>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</si>
  <si>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</si>
  <si>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</si>
  <si>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</si>
  <si>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</si>
  <si>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</si>
  <si>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</si>
  <si>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</si>
  <si>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</si>
  <si>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</si>
  <si>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</si>
  <si>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</si>
  <si>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</si>
  <si>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</si>
  <si>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</si>
  <si>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</si>
  <si>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</si>
  <si>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</si>
  <si>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</si>
  <si>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</si>
  <si>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</si>
  <si>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</si>
  <si>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</si>
  <si>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</si>
  <si>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</si>
  <si>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</si>
  <si>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</si>
  <si>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</si>
  <si>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</si>
  <si>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</si>
  <si>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</si>
  <si>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</si>
  <si>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</si>
  <si>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</si>
  <si>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</si>
  <si>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</si>
  <si>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</si>
  <si>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</si>
  <si>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</si>
  <si>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</si>
  <si>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</si>
  <si>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</si>
  <si>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</si>
  <si>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</si>
  <si>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</si>
  <si>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</si>
  <si>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</si>
  <si>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</si>
  <si>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</si>
  <si>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</si>
  <si>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</si>
  <si>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</si>
  <si>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</si>
  <si>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</si>
  <si>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</si>
  <si>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</si>
  <si>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</si>
  <si>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</si>
  <si>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</si>
  <si>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</si>
  <si>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</si>
  <si>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</si>
  <si>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</si>
  <si>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</si>
  <si>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</si>
  <si>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</si>
  <si>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</si>
  <si>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</si>
  <si>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</si>
  <si>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</si>
  <si>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</si>
  <si>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</si>
  <si>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</si>
  <si>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</si>
  <si>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</si>
  <si>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</si>
  <si>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</si>
  <si>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</si>
  <si>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</si>
  <si>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</si>
  <si>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</si>
  <si>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</si>
  <si>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</si>
  <si>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</si>
  <si>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</si>
  <si>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</si>
  <si>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</si>
  <si>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</si>
  <si>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</si>
  <si>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</si>
  <si>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</si>
  <si>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</si>
  <si>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</si>
  <si>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</si>
  <si>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</si>
  <si>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</si>
  <si>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</si>
  <si>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</si>
  <si>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</si>
  <si>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</si>
  <si>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</si>
  <si>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</si>
  <si>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</si>
  <si>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</si>
  <si>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</si>
  <si>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</si>
  <si>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</si>
  <si>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</si>
  <si>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</si>
  <si>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</si>
  <si>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</si>
  <si>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</si>
  <si>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</si>
  <si>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</si>
  <si>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</si>
  <si>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</si>
  <si>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</si>
  <si>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</si>
  <si>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</si>
  <si>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</si>
  <si>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</si>
  <si>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</si>
  <si>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</si>
  <si>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</si>
  <si>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</si>
  <si>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</si>
  <si>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</si>
  <si>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</si>
  <si>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</si>
  <si>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</si>
  <si>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</si>
  <si>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</si>
  <si>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</si>
  <si>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</si>
  <si>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</si>
  <si>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</si>
  <si>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</si>
  <si>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</si>
  <si>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</si>
  <si>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</si>
  <si>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</si>
  <si>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</si>
  <si>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</si>
  <si>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</si>
  <si>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</si>
  <si>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</si>
  <si>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</si>
  <si>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</si>
  <si>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</si>
  <si>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</si>
  <si>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</si>
  <si>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</si>
  <si>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</si>
  <si>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</si>
  <si>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</si>
  <si>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</si>
  <si>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</si>
  <si>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</si>
  <si>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</si>
  <si>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</si>
  <si>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</si>
  <si>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</si>
  <si>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</si>
  <si>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</si>
  <si>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</si>
  <si>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</si>
  <si>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</si>
  <si>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</si>
  <si>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</si>
  <si>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</si>
  <si>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</si>
  <si>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</si>
  <si>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</si>
  <si>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</si>
  <si>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</si>
  <si>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</si>
  <si>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</si>
  <si>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</si>
  <si>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</si>
  <si>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</si>
  <si>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</si>
  <si>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</si>
  <si>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</si>
  <si>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</si>
  <si>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</si>
  <si>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</si>
  <si>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</si>
  <si>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</si>
  <si>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</si>
  <si>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</si>
  <si>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</si>
  <si>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</si>
  <si>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</si>
  <si>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</si>
  <si>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</si>
  <si>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</si>
  <si>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</si>
  <si>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</si>
  <si>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</si>
  <si>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</si>
  <si>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</si>
  <si>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</si>
  <si>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</si>
  <si>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</si>
  <si>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</si>
  <si>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</si>
  <si>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</si>
  <si>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</si>
  <si>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</si>
  <si>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</si>
  <si>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</si>
  <si>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</si>
  <si>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</si>
  <si>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</si>
  <si>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</si>
  <si>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</si>
  <si>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</si>
  <si>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</si>
  <si>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</si>
  <si>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</si>
  <si>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</si>
  <si>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</si>
  <si>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</si>
  <si>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</si>
  <si>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</si>
  <si>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</si>
  <si>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</si>
  <si>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</si>
  <si>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</si>
  <si>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</si>
  <si>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</si>
  <si>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</si>
  <si>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</si>
  <si>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</si>
  <si>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</si>
  <si>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</si>
  <si>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</si>
  <si>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</si>
  <si>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</si>
  <si>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</si>
  <si>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</si>
  <si>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</si>
  <si>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</si>
  <si>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</si>
  <si>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</si>
  <si>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</si>
  <si>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</si>
  <si>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</si>
  <si>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</si>
  <si>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</si>
  <si>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</si>
  <si>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</si>
  <si>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</si>
  <si>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</si>
  <si>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</si>
  <si>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</si>
  <si>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</si>
  <si>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</si>
  <si>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</si>
  <si>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</si>
  <si>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</si>
  <si>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</si>
  <si>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</si>
  <si>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</si>
  <si>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</si>
  <si>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</si>
  <si>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</si>
  <si>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</si>
  <si>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</si>
  <si>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</si>
  <si>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</si>
  <si>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</si>
  <si>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</si>
  <si>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</si>
  <si>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</si>
  <si>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</si>
  <si>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</si>
  <si>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</si>
  <si>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</si>
  <si>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</si>
  <si>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</si>
  <si>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</si>
  <si>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</si>
  <si>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</si>
  <si>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</si>
  <si>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</si>
  <si>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</si>
  <si>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</si>
  <si>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</si>
  <si>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</si>
  <si>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</si>
  <si>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</si>
  <si>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</si>
  <si>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</si>
  <si>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</si>
  <si>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</si>
  <si>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</si>
  <si>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</si>
  <si>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</si>
  <si>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</si>
  <si>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</si>
  <si>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</si>
  <si>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</si>
  <si>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</si>
  <si>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</si>
  <si>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</si>
  <si>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</si>
  <si>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</si>
  <si>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</si>
  <si>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</si>
  <si>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</si>
  <si>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</si>
  <si>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</si>
  <si>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</si>
  <si>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</si>
  <si>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</si>
  <si>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</si>
  <si>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</si>
  <si>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</si>
  <si>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</si>
  <si>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</si>
  <si>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</si>
  <si>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</si>
  <si>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</si>
  <si>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</si>
  <si>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</si>
  <si>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</si>
  <si>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</si>
  <si>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</si>
  <si>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</si>
  <si>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</si>
  <si>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</si>
  <si>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</si>
  <si>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</si>
  <si>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</si>
  <si>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</si>
  <si>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</si>
  <si>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</si>
  <si>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</si>
  <si>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</si>
  <si>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</si>
  <si>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</si>
  <si>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</si>
  <si>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</si>
  <si>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</si>
  <si>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</si>
  <si>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</si>
  <si>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</si>
  <si>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</si>
  <si>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</si>
  <si>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</si>
  <si>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</si>
  <si>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</si>
  <si>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</si>
  <si>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</si>
  <si>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</si>
  <si>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</si>
  <si>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</si>
  <si>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</si>
  <si>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</si>
  <si>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</si>
  <si>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</si>
  <si>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</si>
  <si>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</si>
  <si>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</si>
  <si>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</si>
  <si>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</si>
  <si>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</si>
  <si>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</si>
  <si>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</si>
  <si>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</si>
  <si>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</si>
  <si>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</si>
  <si>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</si>
  <si>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</si>
  <si>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</si>
  <si>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</si>
  <si>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</si>
  <si>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</si>
  <si>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</si>
  <si>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</si>
  <si>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</si>
  <si>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</si>
  <si>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</si>
  <si>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</si>
  <si>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</si>
  <si>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</si>
  <si>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</si>
  <si>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</si>
  <si>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</si>
  <si>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</si>
  <si>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</si>
  <si>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</si>
  <si>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</si>
  <si>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</si>
  <si>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</si>
  <si>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</si>
  <si>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</si>
  <si>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</si>
  <si>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</si>
  <si>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</si>
  <si>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</si>
  <si>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</si>
  <si>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</si>
  <si>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</si>
  <si>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</si>
  <si>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</si>
  <si>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</si>
  <si>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</si>
  <si>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</si>
  <si>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</si>
  <si>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</si>
  <si>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</si>
  <si>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</si>
  <si>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</si>
  <si>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</si>
  <si>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</si>
  <si>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</si>
  <si>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</si>
  <si>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</si>
  <si>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</si>
  <si>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</si>
  <si>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</si>
  <si>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</si>
  <si>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</si>
  <si>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</si>
  <si>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</si>
  <si>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</si>
  <si>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</si>
  <si>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</si>
  <si>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</si>
  <si>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</si>
  <si>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</si>
  <si>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</si>
  <si>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</si>
  <si>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</si>
  <si>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</si>
  <si>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</si>
  <si>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</si>
  <si>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</si>
  <si>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</si>
  <si>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</si>
  <si>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</si>
  <si>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</si>
  <si>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</si>
  <si>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</si>
  <si>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</si>
  <si>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</si>
  <si>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</si>
  <si>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</si>
  <si>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</si>
  <si>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</si>
  <si>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</si>
  <si>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</si>
  <si>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</si>
  <si>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</si>
  <si>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</si>
  <si>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</si>
  <si>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</si>
  <si>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</si>
  <si>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</si>
  <si>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</si>
  <si>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</si>
  <si>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</si>
  <si>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</si>
  <si>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</si>
  <si>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</si>
  <si>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</si>
  <si>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</si>
  <si>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</si>
  <si>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</si>
  <si>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</si>
  <si>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</si>
  <si>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</si>
  <si>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</si>
  <si>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</si>
  <si>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</si>
  <si>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</si>
  <si>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</si>
  <si>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</si>
  <si>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</si>
  <si>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</si>
  <si>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</si>
  <si>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</si>
  <si>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</si>
  <si>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</si>
  <si>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</si>
  <si>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</si>
  <si>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</si>
  <si>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</si>
  <si>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</si>
  <si>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</si>
  <si>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</si>
  <si>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</si>
  <si>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</si>
  <si>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</si>
  <si>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</si>
  <si>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</si>
  <si>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</si>
  <si>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</si>
  <si>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</si>
  <si>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</si>
  <si>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</si>
  <si>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</si>
  <si>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</si>
  <si>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</si>
  <si>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</si>
  <si>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</si>
  <si>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</si>
  <si>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</si>
  <si>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</si>
  <si>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</si>
  <si>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</si>
  <si>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</si>
  <si>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</si>
  <si>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</si>
  <si>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</si>
  <si>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</si>
  <si>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</si>
  <si>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</si>
  <si>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</si>
  <si>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</si>
  <si>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</si>
  <si>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</si>
  <si>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</si>
  <si>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</si>
  <si>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</si>
  <si>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</si>
  <si>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</si>
  <si>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</si>
  <si>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</si>
  <si>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</si>
  <si>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</si>
  <si>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</si>
  <si>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</si>
  <si>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</si>
  <si>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</si>
  <si>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</si>
  <si>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</si>
  <si>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</si>
  <si>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</si>
  <si>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</si>
  <si>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</si>
  <si>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</si>
  <si>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</si>
  <si>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</si>
  <si>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</si>
  <si>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</si>
  <si>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</si>
  <si>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</si>
  <si>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</si>
  <si>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</si>
  <si>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</si>
  <si>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</si>
  <si>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</si>
  <si>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</si>
  <si>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</si>
  <si>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</si>
  <si>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</si>
  <si>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</si>
  <si>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</si>
  <si>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</si>
  <si>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</si>
  <si>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</si>
  <si>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</si>
  <si>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</si>
  <si>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</si>
  <si>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</si>
  <si>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</si>
  <si>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</si>
  <si>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</si>
  <si>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</si>
  <si>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</si>
  <si>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</si>
  <si>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</si>
  <si>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</si>
  <si>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</si>
  <si>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</si>
  <si>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</si>
  <si>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</si>
  <si>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</si>
  <si>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</si>
  <si>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</si>
  <si>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</si>
  <si>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</si>
  <si>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</si>
  <si>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</si>
  <si>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</si>
  <si>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</si>
  <si>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</si>
  <si>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</si>
  <si>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</si>
  <si>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</si>
  <si>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</si>
  <si>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</si>
  <si>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</si>
  <si>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</si>
  <si>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</si>
  <si>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</si>
  <si>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</si>
  <si>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</si>
  <si>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</si>
  <si>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</si>
  <si>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</si>
  <si>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</si>
  <si>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</si>
  <si>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</si>
  <si>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</si>
  <si>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</si>
  <si>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</si>
  <si>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</si>
  <si>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</si>
  <si>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</si>
  <si>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</si>
  <si>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</si>
  <si>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</si>
  <si>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</si>
  <si>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</si>
  <si>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</si>
  <si>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</si>
  <si>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</si>
  <si>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</si>
  <si>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</si>
  <si>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</si>
  <si>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</si>
  <si>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</si>
  <si>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</si>
  <si>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</si>
  <si>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</si>
  <si>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</si>
  <si>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</si>
  <si>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</si>
  <si>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</si>
  <si>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</si>
  <si>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</si>
  <si>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</si>
  <si>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</si>
  <si>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</si>
  <si>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</si>
  <si>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</si>
  <si>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</si>
  <si>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</si>
  <si>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</si>
  <si>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</si>
  <si>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</si>
  <si>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</si>
  <si>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</si>
  <si>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</si>
  <si>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</si>
  <si>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</si>
  <si>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</si>
  <si>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</si>
  <si>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</si>
  <si>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</si>
  <si>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</si>
  <si>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</si>
  <si>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</si>
  <si>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</si>
  <si>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</si>
  <si>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</si>
  <si>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</si>
  <si>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</si>
  <si>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</si>
  <si>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</si>
  <si>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</si>
  <si>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</si>
  <si>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</si>
  <si>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</si>
  <si>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</si>
  <si>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</si>
  <si>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</si>
  <si>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</si>
  <si>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</si>
  <si>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</si>
  <si>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</si>
  <si>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</si>
  <si>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</si>
  <si>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</si>
  <si>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</si>
  <si>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</si>
  <si>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</si>
  <si>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</si>
  <si>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</si>
  <si>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</si>
  <si>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</si>
  <si>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</si>
  <si>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</si>
  <si>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</si>
  <si>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</si>
  <si>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</si>
  <si>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</si>
  <si>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</si>
  <si>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</si>
  <si>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</si>
  <si>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</si>
  <si>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</si>
  <si>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</si>
  <si>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</si>
  <si>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</si>
  <si>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</si>
  <si>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</si>
  <si>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</si>
  <si>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</si>
  <si>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</si>
  <si>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</si>
  <si>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</si>
  <si>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</si>
  <si>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</si>
  <si>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</si>
  <si>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</si>
  <si>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</si>
  <si>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</si>
  <si>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</si>
  <si>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</si>
  <si>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</si>
  <si>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</si>
  <si>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</si>
  <si>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</si>
  <si>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</si>
  <si>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</si>
  <si>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</si>
  <si>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</si>
  <si>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</si>
  <si>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</si>
  <si>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</si>
  <si>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</si>
  <si>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</si>
  <si>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</si>
  <si>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</si>
  <si>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</si>
  <si>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</si>
  <si>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</si>
  <si>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</si>
  <si>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</si>
  <si>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</si>
  <si>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</si>
  <si>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</si>
  <si>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</si>
  <si>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</si>
  <si>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</si>
  <si>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</si>
  <si>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</si>
  <si>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</si>
  <si>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</si>
  <si>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</si>
  <si>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</si>
  <si>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</si>
  <si>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</si>
  <si>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</si>
  <si>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</si>
  <si>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</si>
  <si>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</si>
  <si>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</si>
  <si>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</si>
  <si>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</si>
  <si>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</si>
  <si>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</si>
  <si>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</si>
  <si>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</si>
  <si>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</si>
  <si>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</si>
  <si>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</si>
  <si>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</si>
  <si>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</si>
  <si>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</si>
  <si>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</si>
  <si>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</si>
  <si>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</si>
  <si>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</si>
  <si>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</si>
  <si>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</si>
  <si>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</si>
  <si>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</si>
  <si>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</si>
  <si>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</si>
  <si>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</si>
  <si>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</si>
  <si>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</si>
  <si>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</si>
  <si>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</si>
  <si>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</si>
  <si>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</si>
  <si>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</si>
  <si>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</si>
  <si>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</si>
  <si>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</si>
  <si>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</si>
  <si>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</si>
  <si>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</si>
  <si>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</si>
  <si>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</si>
  <si>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</si>
  <si>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</si>
  <si>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</si>
  <si>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</si>
  <si>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</si>
  <si>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</si>
  <si>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</si>
  <si>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</si>
  <si>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</si>
  <si>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</si>
  <si>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</si>
  <si>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</si>
  <si>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</si>
  <si>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</si>
  <si>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</si>
  <si>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</si>
  <si>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</si>
  <si>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</si>
  <si>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</si>
  <si>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</si>
  <si>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</si>
  <si>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</si>
  <si>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</si>
  <si>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</si>
  <si>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</si>
  <si>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</si>
  <si>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</si>
  <si>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</si>
  <si>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</si>
  <si>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</si>
  <si>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</si>
  <si>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</si>
  <si>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</si>
  <si>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</si>
  <si>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</si>
  <si>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</si>
  <si>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</si>
  <si>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</si>
  <si>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</si>
  <si>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</si>
  <si>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</si>
  <si>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</si>
  <si>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</si>
  <si>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</si>
  <si>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</si>
  <si>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</si>
  <si>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</si>
  <si>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</si>
  <si>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</si>
  <si>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</si>
  <si>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</si>
  <si>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</si>
  <si>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</si>
  <si>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</si>
  <si>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</si>
  <si>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</si>
  <si>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</si>
  <si>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</si>
  <si>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</si>
  <si>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</si>
  <si>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</si>
  <si>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</si>
  <si>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</si>
  <si>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</si>
  <si>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</si>
  <si>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</si>
  <si>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</si>
  <si>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</si>
  <si>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</si>
  <si>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</si>
  <si>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</si>
  <si>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</si>
  <si>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</si>
  <si>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</si>
  <si>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</si>
  <si>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</si>
  <si>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</si>
  <si>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</si>
  <si>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</si>
  <si>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</si>
  <si>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</si>
  <si>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</si>
  <si>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</si>
  <si>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</si>
  <si>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</si>
  <si>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</si>
  <si>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</si>
  <si>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</si>
  <si>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</si>
  <si>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</si>
  <si>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</si>
  <si>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</si>
  <si>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</si>
  <si>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</si>
  <si>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</si>
  <si>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</si>
  <si>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</si>
  <si>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</si>
  <si>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</si>
  <si>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</si>
  <si>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</si>
  <si>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</si>
  <si>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</si>
  <si>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</si>
  <si>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</si>
  <si>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</si>
  <si>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</si>
  <si>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</si>
  <si>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</si>
  <si>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</si>
  <si>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</si>
  <si>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</si>
  <si>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</si>
  <si>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</si>
  <si>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</si>
  <si>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</si>
  <si>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</si>
  <si>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</si>
  <si>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</si>
  <si>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</si>
  <si>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</si>
  <si>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</si>
  <si>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</si>
  <si>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</si>
  <si>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</si>
  <si>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</si>
  <si>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</si>
  <si>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</si>
  <si>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</si>
  <si>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</si>
  <si>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</si>
  <si>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</si>
  <si>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</si>
  <si>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</si>
  <si>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</si>
  <si>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</si>
  <si>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</si>
  <si>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</si>
  <si>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</si>
  <si>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</si>
  <si>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</si>
  <si>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</si>
  <si>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</si>
  <si>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</si>
  <si>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</si>
  <si>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</si>
  <si>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</si>
  <si>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</si>
  <si>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</si>
  <si>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</si>
  <si>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</si>
  <si>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</si>
  <si>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</si>
  <si>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</si>
  <si>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</si>
  <si>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</si>
  <si>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</si>
  <si>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</si>
  <si>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</si>
  <si>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</si>
  <si>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</si>
  <si>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</si>
  <si>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</si>
  <si>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</si>
  <si>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</si>
  <si>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</si>
  <si>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</si>
  <si>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</si>
  <si>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</si>
  <si>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</si>
  <si>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</si>
  <si>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</si>
  <si>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</si>
  <si>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</si>
  <si>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</si>
  <si>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</si>
  <si>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</si>
  <si>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</si>
  <si>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</si>
  <si>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</si>
  <si>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</si>
  <si>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</si>
  <si>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</si>
  <si>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</si>
  <si>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</si>
  <si>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</si>
  <si>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</si>
  <si>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</si>
  <si>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</si>
  <si>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</si>
  <si>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</si>
  <si>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</si>
  <si>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</si>
  <si>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</si>
  <si>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</si>
  <si>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</si>
  <si>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</si>
  <si>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</si>
  <si>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</si>
  <si>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</si>
  <si>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</si>
  <si>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</si>
  <si>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</si>
  <si>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</si>
  <si>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</si>
  <si>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</si>
  <si>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</si>
  <si>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</si>
  <si>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</si>
  <si>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</si>
  <si>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</si>
  <si>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</si>
  <si>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</si>
  <si>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</si>
  <si>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</si>
  <si>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</si>
  <si>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</si>
  <si>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</si>
  <si>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</si>
  <si>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</si>
  <si>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</si>
  <si>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</si>
  <si>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</si>
  <si>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</si>
  <si>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</si>
  <si>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</si>
  <si>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</si>
  <si>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</si>
  <si>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</si>
  <si>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</si>
  <si>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</si>
  <si>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</si>
  <si>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</si>
  <si>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</si>
  <si>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</si>
  <si>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</si>
  <si>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</si>
  <si>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</si>
  <si>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</si>
  <si>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</si>
  <si>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</si>
  <si>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</si>
  <si>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</si>
  <si>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</si>
  <si>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</si>
  <si>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</si>
  <si>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</si>
  <si>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</si>
  <si>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</si>
  <si>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</si>
  <si>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</si>
  <si>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</si>
  <si>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</si>
  <si>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</si>
  <si>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</si>
  <si>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</si>
  <si>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</si>
  <si>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</si>
  <si>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</si>
  <si>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</si>
  <si>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</si>
  <si>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</si>
  <si>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</si>
  <si>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</si>
  <si>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</si>
  <si>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</si>
  <si>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</si>
  <si>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</si>
  <si>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</si>
  <si>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</si>
  <si>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</si>
  <si>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</si>
  <si>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</si>
  <si>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</si>
  <si>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</si>
  <si>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</si>
  <si>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</si>
  <si>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</si>
  <si>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</si>
  <si>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</si>
  <si>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</si>
  <si>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</si>
  <si>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</si>
  <si>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</si>
  <si>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</si>
  <si>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</si>
  <si>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</si>
  <si>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</si>
  <si>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</si>
  <si>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</si>
  <si>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</si>
  <si>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</si>
  <si>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</si>
  <si>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</si>
  <si>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</si>
  <si>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</si>
  <si>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</si>
  <si>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</si>
  <si>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</si>
  <si>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</si>
  <si>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</si>
  <si>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</si>
  <si>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</si>
  <si>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</si>
  <si>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</si>
  <si>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</si>
  <si>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</si>
  <si>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</si>
  <si>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</si>
  <si>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</si>
  <si>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</si>
  <si>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</si>
  <si>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</si>
  <si>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</si>
  <si>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</si>
  <si>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</si>
  <si>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</si>
  <si>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</si>
  <si>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</si>
  <si>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</si>
  <si>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</si>
  <si>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</si>
  <si>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</si>
  <si>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</si>
  <si>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</si>
  <si>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</si>
  <si>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</si>
  <si>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</si>
  <si>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</si>
  <si>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</si>
  <si>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</si>
  <si>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</si>
  <si>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</si>
  <si>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</si>
  <si>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</si>
  <si>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</si>
  <si>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</si>
  <si>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</si>
  <si>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</si>
  <si>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</si>
  <si>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</si>
  <si>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</si>
  <si>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</si>
  <si>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</si>
  <si>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</si>
  <si>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</si>
  <si>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</si>
  <si>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</si>
  <si>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</si>
  <si>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</si>
  <si>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</si>
  <si>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</si>
  <si>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</si>
  <si>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</si>
  <si>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</si>
  <si>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</si>
  <si>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</si>
  <si>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</si>
  <si>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</si>
  <si>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</si>
  <si>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</si>
  <si>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</si>
  <si>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</si>
  <si>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</si>
  <si>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</si>
  <si>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</si>
  <si>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</si>
  <si>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</si>
  <si>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</si>
  <si>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</si>
  <si>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</si>
  <si>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</si>
  <si>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</si>
  <si>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</si>
  <si>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</si>
  <si>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</si>
  <si>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</si>
  <si>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</si>
  <si>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</si>
  <si>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</si>
  <si>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</si>
  <si>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</si>
  <si>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</si>
  <si>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</si>
  <si>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</si>
  <si>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</si>
  <si>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</si>
  <si>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</si>
  <si>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</si>
  <si>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</si>
  <si>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</si>
  <si>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</si>
  <si>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</si>
  <si>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</si>
  <si>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</si>
  <si>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</si>
  <si>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</si>
  <si>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</si>
  <si>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</si>
  <si>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</si>
  <si>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</si>
  <si>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</si>
  <si>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</si>
  <si>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</si>
  <si>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</si>
  <si>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</si>
  <si>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</si>
  <si>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</si>
  <si>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</si>
  <si>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</si>
  <si>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</si>
  <si>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</si>
  <si>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</si>
  <si>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</si>
  <si>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</si>
  <si>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</si>
  <si>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</si>
  <si>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</si>
  <si>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</si>
  <si>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</si>
  <si>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</si>
  <si>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</si>
  <si>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</si>
  <si>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</si>
  <si>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</si>
  <si>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</si>
  <si>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</si>
  <si>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</si>
  <si>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</si>
  <si>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</si>
  <si>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</si>
  <si>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</si>
  <si>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</si>
  <si>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</si>
  <si>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</si>
  <si>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</si>
  <si>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</si>
  <si>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</si>
  <si>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</si>
  <si>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</si>
  <si>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</si>
  <si>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</si>
  <si>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</si>
  <si>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</si>
  <si>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</si>
  <si>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</si>
  <si>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</si>
  <si>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</si>
  <si>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</si>
  <si>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</si>
  <si>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</si>
  <si>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</si>
  <si>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</si>
  <si>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</si>
  <si>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</si>
  <si>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</si>
  <si>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</si>
  <si>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</si>
  <si>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</si>
  <si>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</si>
  <si>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</si>
  <si>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</si>
  <si>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</si>
  <si>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</si>
  <si>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</si>
  <si>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</si>
  <si>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</si>
  <si>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</si>
  <si>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</si>
  <si>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</si>
  <si>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</si>
  <si>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</si>
  <si>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</si>
  <si>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</si>
  <si>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</si>
  <si>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</si>
  <si>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</si>
  <si>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</si>
  <si>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</si>
  <si>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</si>
  <si>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</si>
  <si>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</si>
  <si>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</si>
  <si>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</si>
  <si>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</si>
  <si>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</si>
  <si>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</si>
  <si>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</si>
  <si>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</si>
  <si>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</si>
  <si>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</si>
  <si>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</si>
  <si>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</si>
  <si>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</si>
  <si>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</si>
  <si>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</si>
  <si>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</si>
  <si>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</si>
  <si>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</si>
  <si>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</si>
  <si>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</si>
  <si>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</si>
  <si>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</si>
  <si>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</si>
  <si>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</si>
  <si>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</si>
  <si>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</si>
  <si>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</si>
  <si>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</si>
  <si>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</si>
  <si>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</si>
  <si>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</si>
  <si>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</si>
  <si>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</si>
  <si>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</si>
  <si>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</si>
  <si>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</si>
  <si>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</si>
  <si>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</si>
  <si>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</si>
  <si>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</si>
  <si>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</si>
  <si>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</si>
  <si>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</si>
  <si>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</si>
  <si>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</si>
  <si>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</si>
  <si>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</si>
  <si>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</si>
  <si>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</si>
  <si>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</si>
  <si>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</si>
  <si>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</si>
  <si>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</si>
  <si>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</si>
  <si>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</si>
  <si>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</si>
  <si>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</si>
  <si>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</si>
  <si>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</si>
  <si>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</si>
  <si>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</si>
  <si>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</si>
  <si>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</si>
  <si>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</si>
  <si>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</si>
  <si>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</si>
  <si>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</si>
  <si>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</si>
  <si>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</si>
  <si>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</si>
  <si>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</si>
  <si>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</si>
  <si>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</si>
  <si>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</si>
  <si>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</si>
  <si>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</si>
  <si>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</si>
  <si>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</si>
  <si>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</si>
  <si>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</si>
  <si>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</si>
  <si>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</si>
  <si>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</si>
  <si>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</si>
  <si>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</si>
  <si>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</si>
  <si>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</si>
  <si>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</si>
  <si>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</si>
  <si>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</si>
  <si>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</si>
  <si>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</si>
  <si>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</si>
  <si>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</si>
  <si>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</si>
  <si>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</si>
  <si>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</si>
  <si>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</si>
  <si>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</si>
  <si>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</si>
  <si>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</si>
  <si>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</si>
  <si>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</si>
  <si>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</si>
  <si>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</si>
  <si>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</si>
  <si>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</si>
  <si>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</si>
  <si>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</si>
  <si>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</si>
  <si>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</si>
  <si>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</si>
  <si>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</si>
  <si>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</si>
  <si>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</si>
  <si>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</si>
  <si>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</si>
  <si>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</si>
  <si>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</si>
  <si>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</si>
  <si>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</si>
  <si>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</si>
  <si>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</si>
  <si>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</si>
  <si>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</si>
  <si>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</si>
  <si>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</si>
  <si>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</si>
  <si>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</si>
  <si>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</si>
  <si>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</si>
  <si>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</si>
  <si>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</si>
  <si>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</si>
  <si>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</si>
  <si>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</si>
  <si>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</si>
  <si>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</si>
  <si>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</si>
  <si>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</si>
  <si>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</si>
  <si>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</si>
  <si>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</si>
  <si>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</si>
  <si>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</si>
  <si>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</si>
  <si>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</si>
  <si>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</si>
  <si>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</si>
  <si>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</si>
  <si>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</si>
  <si>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</si>
  <si>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</si>
  <si>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</si>
  <si>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</si>
  <si>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</si>
  <si>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</si>
  <si>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</si>
  <si>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</si>
  <si>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</si>
  <si>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</si>
  <si>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</si>
  <si>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</si>
  <si>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</si>
  <si>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</si>
  <si>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</si>
  <si>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</si>
  <si>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</si>
  <si>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</si>
  <si>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</si>
  <si>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</si>
  <si>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</si>
  <si>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</si>
  <si>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</si>
  <si>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</si>
  <si>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</si>
  <si>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</si>
  <si>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</si>
  <si>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</si>
  <si>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</si>
  <si>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</si>
  <si>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</si>
  <si>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</si>
  <si>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</si>
  <si>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</si>
  <si>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</si>
  <si>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</si>
  <si>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</si>
  <si>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</si>
  <si>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</si>
  <si>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</si>
  <si>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</si>
  <si>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</si>
  <si>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</si>
  <si>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</si>
  <si>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</si>
  <si>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</si>
  <si>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</si>
  <si>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</si>
  <si>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</si>
  <si>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</si>
  <si>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</si>
  <si>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</si>
  <si>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</si>
  <si>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</si>
  <si>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</si>
  <si>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</si>
  <si>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</si>
  <si>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</si>
  <si>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</si>
  <si>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</si>
  <si>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</si>
  <si>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</si>
  <si>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</si>
  <si>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</si>
  <si>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</si>
  <si>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</si>
  <si>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</si>
  <si>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</si>
  <si>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</si>
  <si>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</si>
  <si>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</si>
  <si>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</si>
  <si>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</si>
  <si>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</si>
  <si>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</si>
  <si>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</si>
  <si>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</si>
  <si>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</si>
  <si>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</si>
  <si>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</si>
  <si>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</si>
  <si>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</si>
  <si>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</si>
  <si>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</si>
  <si>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</si>
  <si>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</si>
  <si>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</si>
  <si>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</si>
  <si>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</si>
  <si>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</si>
  <si>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</si>
  <si>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</si>
  <si>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</si>
  <si>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</si>
  <si>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</si>
  <si>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</si>
  <si>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</si>
  <si>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</si>
  <si>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</si>
  <si>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</si>
  <si>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</si>
  <si>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</si>
  <si>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</si>
  <si>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</si>
  <si>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</si>
  <si>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</si>
  <si>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</si>
  <si>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</si>
  <si>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</si>
  <si>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</si>
  <si>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</si>
  <si>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</si>
  <si>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</si>
  <si>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</si>
  <si>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</si>
  <si>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</si>
  <si>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</si>
  <si>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</si>
  <si>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</si>
  <si>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</si>
  <si>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</si>
  <si>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</si>
  <si>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</si>
  <si>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</si>
  <si>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</si>
  <si>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</si>
  <si>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</si>
  <si>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</si>
  <si>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</si>
  <si>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</si>
  <si>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</si>
  <si>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</si>
  <si>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</si>
  <si>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</si>
  <si>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</si>
  <si>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</si>
  <si>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</si>
  <si>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</si>
  <si>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</si>
  <si>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</si>
  <si>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</si>
  <si>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</si>
  <si>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</si>
  <si>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</si>
  <si>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</si>
  <si>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</si>
  <si>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</si>
  <si>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</si>
  <si>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</si>
  <si>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</si>
  <si>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</si>
  <si>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</si>
  <si>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</si>
  <si>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</si>
  <si>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</si>
  <si>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</si>
  <si>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</si>
  <si>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</si>
  <si>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</si>
  <si>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</si>
  <si>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</si>
  <si>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</si>
  <si>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</si>
  <si>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</si>
  <si>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</si>
  <si>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</si>
  <si>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</si>
  <si>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</si>
  <si>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</si>
  <si>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</si>
  <si>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</si>
  <si>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</si>
  <si>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</si>
  <si>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</si>
  <si>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</si>
  <si>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</si>
  <si>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</si>
  <si>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</si>
  <si>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</si>
  <si>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</si>
  <si>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</si>
  <si>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</si>
  <si>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</si>
  <si>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</si>
  <si>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</si>
  <si>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</si>
  <si>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</si>
  <si>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</si>
  <si>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</si>
  <si>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</si>
  <si>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</si>
  <si>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</si>
  <si>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</si>
  <si>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</si>
  <si>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</si>
  <si>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</si>
  <si>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</si>
  <si>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</si>
  <si>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</si>
  <si>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</si>
  <si>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</si>
  <si>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</si>
  <si>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</si>
  <si>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</si>
  <si>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</si>
  <si>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</si>
  <si>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</si>
  <si>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</si>
  <si>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</si>
  <si>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</si>
  <si>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</si>
  <si>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</si>
  <si>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</si>
  <si>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</si>
  <si>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</si>
  <si>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</si>
  <si>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</si>
  <si>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</si>
  <si>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</si>
  <si>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</si>
  <si>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</si>
  <si>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</si>
  <si>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</si>
  <si>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</si>
  <si>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</si>
  <si>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</si>
  <si>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</si>
  <si>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</si>
  <si>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</si>
  <si>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</si>
  <si>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</si>
  <si>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</si>
  <si>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</si>
  <si>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</si>
  <si>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</si>
  <si>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</si>
  <si>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</si>
  <si>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</si>
  <si>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</si>
  <si>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</si>
  <si>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</si>
  <si>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</si>
  <si>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</si>
  <si>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</si>
  <si>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</si>
  <si>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</si>
  <si>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</si>
  <si>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</si>
  <si>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</si>
  <si>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</si>
  <si>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</si>
  <si>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</si>
  <si>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</si>
  <si>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</si>
  <si>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</si>
  <si>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</si>
  <si>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</si>
  <si>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</si>
  <si>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</si>
  <si>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</si>
  <si>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</si>
  <si>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</si>
  <si>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</si>
  <si>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</si>
  <si>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</si>
  <si>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</si>
  <si>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</si>
  <si>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</si>
  <si>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</si>
  <si>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</si>
  <si>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</si>
  <si>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</si>
  <si>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</si>
  <si>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</si>
  <si>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</si>
  <si>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</si>
  <si>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</si>
  <si>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</si>
  <si>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</si>
  <si>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</si>
  <si>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</si>
  <si>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</si>
  <si>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</si>
  <si>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</si>
  <si>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</si>
  <si>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</si>
  <si>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</si>
  <si>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</si>
  <si>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</si>
  <si>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</si>
  <si>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</si>
  <si>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</si>
  <si>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</si>
  <si>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</si>
  <si>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</si>
  <si>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</si>
  <si>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</si>
  <si>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</si>
  <si>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</si>
  <si>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</si>
  <si>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</si>
  <si>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</si>
  <si>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</si>
  <si>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</si>
  <si>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</si>
  <si>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</si>
  <si>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</si>
  <si>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</si>
  <si>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</si>
  <si>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</si>
  <si>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</si>
  <si>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</si>
  <si>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</si>
  <si>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</si>
  <si>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</si>
  <si>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</si>
  <si>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</si>
  <si>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</si>
  <si>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</si>
  <si>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</si>
  <si>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</si>
  <si>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</si>
  <si>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</si>
  <si>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</si>
  <si>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</si>
  <si>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</si>
  <si>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</si>
  <si>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</si>
  <si>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</si>
  <si>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</si>
  <si>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</si>
  <si>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</si>
  <si>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</si>
  <si>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</si>
  <si>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</si>
  <si>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</si>
  <si>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</si>
  <si>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</si>
  <si>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</si>
  <si>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</si>
  <si>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</si>
  <si>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</si>
  <si>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</si>
  <si>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</si>
  <si>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</si>
  <si>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</si>
  <si>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</si>
  <si>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</si>
  <si>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</si>
  <si>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</si>
  <si>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</si>
  <si>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</si>
  <si>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</si>
  <si>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</si>
  <si>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</si>
  <si>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</si>
  <si>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</si>
  <si>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</si>
  <si>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</si>
  <si>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</si>
  <si>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</si>
  <si>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</si>
  <si>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</si>
  <si>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</si>
  <si>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</si>
  <si>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</si>
  <si>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</si>
  <si>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</si>
  <si>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</si>
  <si>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</si>
  <si>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</si>
  <si>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</si>
  <si>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</si>
  <si>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</si>
  <si>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</si>
  <si>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</si>
  <si>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</si>
  <si>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</si>
  <si>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</si>
  <si>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</si>
  <si>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</si>
  <si>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</si>
  <si>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</si>
  <si>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</si>
  <si>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</si>
  <si>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</si>
  <si>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</si>
  <si>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</si>
  <si>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</si>
  <si>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</si>
  <si>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</si>
  <si>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</si>
  <si>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</si>
  <si>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</si>
  <si>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</si>
  <si>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</si>
  <si>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</si>
  <si>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</si>
  <si>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</si>
  <si>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</si>
  <si>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</si>
  <si>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</si>
  <si>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</si>
  <si>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</si>
  <si>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</si>
  <si>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</si>
  <si>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</si>
  <si>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</si>
  <si>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</si>
  <si>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</si>
  <si>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</si>
  <si>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</si>
  <si>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</si>
  <si>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</si>
  <si>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</si>
  <si>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</si>
  <si>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</si>
  <si>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</si>
  <si>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</si>
  <si>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</si>
  <si>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</si>
  <si>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</si>
  <si>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</si>
  <si>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</si>
  <si>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</si>
  <si>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</si>
  <si>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</si>
  <si>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</si>
  <si>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</si>
  <si>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</si>
  <si>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</si>
  <si>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</si>
  <si>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</si>
  <si>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</si>
  <si>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</si>
  <si>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</si>
  <si>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</si>
  <si>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</si>
  <si>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</si>
  <si>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</si>
  <si>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</si>
  <si>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</si>
  <si>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</si>
  <si>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</si>
  <si>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</si>
  <si>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</si>
  <si>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</si>
  <si>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</si>
  <si>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</si>
  <si>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</si>
  <si>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</si>
  <si>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</si>
  <si>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</si>
  <si>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</si>
  <si>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</si>
  <si>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</si>
  <si>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</si>
  <si>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</si>
  <si>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</si>
  <si>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</si>
  <si>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</si>
  <si>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</si>
  <si>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</si>
  <si>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</si>
  <si>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</si>
  <si>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</si>
  <si>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</si>
  <si>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</si>
  <si>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</si>
  <si>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</si>
  <si>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</si>
  <si>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</si>
  <si>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</si>
  <si>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</si>
  <si>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</si>
  <si>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</si>
  <si>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</si>
  <si>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</si>
  <si>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</si>
  <si>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</si>
  <si>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</si>
  <si>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</si>
  <si>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</si>
  <si>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</si>
  <si>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</si>
  <si>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</si>
  <si>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</si>
  <si>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</si>
  <si>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</si>
  <si>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</si>
  <si>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</si>
  <si>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</si>
  <si>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</si>
  <si>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</si>
  <si>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</si>
  <si>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</si>
  <si>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</si>
  <si>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</si>
  <si>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</si>
  <si>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</si>
  <si>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</si>
  <si>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</si>
  <si>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</si>
  <si>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</si>
  <si>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</si>
  <si>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</si>
  <si>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</si>
  <si>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</si>
  <si>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</si>
  <si>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</si>
  <si>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</si>
  <si>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</si>
  <si>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</si>
  <si>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</si>
  <si>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</si>
  <si>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</si>
  <si>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</si>
  <si>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</si>
  <si>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</si>
  <si>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</si>
  <si>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</si>
  <si>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</si>
  <si>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</si>
  <si>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</si>
  <si>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</si>
  <si>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</si>
  <si>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</si>
  <si>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</si>
  <si>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</si>
  <si>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</si>
  <si>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</si>
  <si>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</si>
  <si>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</si>
  <si>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</si>
  <si>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</si>
  <si>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</si>
  <si>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</si>
  <si>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</si>
  <si>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</si>
  <si>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</si>
  <si>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</si>
  <si>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</si>
  <si>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</si>
  <si>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</si>
  <si>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</si>
  <si>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</si>
  <si>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</si>
  <si>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</si>
  <si>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</si>
  <si>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</si>
  <si>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</si>
  <si>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</si>
  <si>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</si>
  <si>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</si>
  <si>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</si>
  <si>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</si>
  <si>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</si>
  <si>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</si>
  <si>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</si>
  <si>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</si>
  <si>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</si>
  <si>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</si>
  <si>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</si>
  <si>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</si>
  <si>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</si>
  <si>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</si>
  <si>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</si>
  <si>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</si>
  <si>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</si>
  <si>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</si>
  <si>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</si>
  <si>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</si>
  <si>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</si>
  <si>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</si>
  <si>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</si>
  <si>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</si>
  <si>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</si>
  <si>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</si>
  <si>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</si>
  <si>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</si>
  <si>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</si>
  <si>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</si>
  <si>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</si>
  <si>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</si>
  <si>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</si>
  <si>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</si>
  <si>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</si>
  <si>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</si>
  <si>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</si>
  <si>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</si>
  <si>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</si>
  <si>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</si>
  <si>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</si>
  <si>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</si>
  <si>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</si>
  <si>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</si>
  <si>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</si>
  <si>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</si>
  <si>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</si>
  <si>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</si>
  <si>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</si>
  <si>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</si>
  <si>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</si>
  <si>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</si>
  <si>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</si>
  <si>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</si>
  <si>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</si>
  <si>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</si>
  <si>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</si>
  <si>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</si>
  <si>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</si>
  <si>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</si>
  <si>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</si>
  <si>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</si>
  <si>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</si>
  <si>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</si>
  <si>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</si>
  <si>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</si>
  <si>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</si>
  <si>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</si>
  <si>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</si>
  <si>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</si>
  <si>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</si>
  <si>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</si>
  <si>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</si>
  <si>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</si>
  <si>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</si>
  <si>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</si>
  <si>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</si>
  <si>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</si>
  <si>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</si>
  <si>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</si>
  <si>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</si>
  <si>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</si>
  <si>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</si>
  <si>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</si>
  <si>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</si>
  <si>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</si>
  <si>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</si>
  <si>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</si>
  <si>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</si>
  <si>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</si>
  <si>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</si>
  <si>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</si>
  <si>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</si>
  <si>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</si>
  <si>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</si>
  <si>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</si>
  <si>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</si>
  <si>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</si>
  <si>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</si>
  <si>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</si>
  <si>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</si>
  <si>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</si>
  <si>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</si>
  <si>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</si>
  <si>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</si>
  <si>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</si>
  <si>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</si>
  <si>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</si>
  <si>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</si>
  <si>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</si>
  <si>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</si>
  <si>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</si>
  <si>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</si>
  <si>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</si>
  <si>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</si>
  <si>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</si>
  <si>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</si>
  <si>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</si>
  <si>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</si>
  <si>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</si>
  <si>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</si>
  <si>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</si>
  <si>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</si>
  <si>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</si>
  <si>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</si>
  <si>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</si>
  <si>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</si>
  <si>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</si>
  <si>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</si>
  <si>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</si>
  <si>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</si>
  <si>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</si>
  <si>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</si>
  <si>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</si>
  <si>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</si>
  <si>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</si>
  <si>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</si>
  <si>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</si>
  <si>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</si>
  <si>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</si>
  <si>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</si>
  <si>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</si>
  <si>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</si>
  <si>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</si>
  <si>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</si>
  <si>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</si>
  <si>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</si>
  <si>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</si>
  <si>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</si>
  <si>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</si>
  <si>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</si>
  <si>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</si>
  <si>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</si>
  <si>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</si>
  <si>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</si>
  <si>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</si>
  <si>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</si>
  <si>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</si>
  <si>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</si>
  <si>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</si>
  <si>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</si>
  <si>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</si>
  <si>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</si>
  <si>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</si>
  <si>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</si>
  <si>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</si>
  <si>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</si>
  <si>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</si>
  <si>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</si>
  <si>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</si>
  <si>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</si>
  <si>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</si>
  <si>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</si>
  <si>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</si>
  <si>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</si>
  <si>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</si>
  <si>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</si>
  <si>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</si>
  <si>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</si>
  <si>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</si>
  <si>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</si>
  <si>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</si>
  <si>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</si>
  <si>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</si>
  <si>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</si>
  <si>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</si>
  <si>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</si>
  <si>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</si>
  <si>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</si>
  <si>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</si>
  <si>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</si>
  <si>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</si>
  <si>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</si>
  <si>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</si>
  <si>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</si>
  <si>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</si>
  <si>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</si>
  <si>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</si>
  <si>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</si>
  <si>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</si>
  <si>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</si>
  <si>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</si>
  <si>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</si>
  <si>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</si>
  <si>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</si>
  <si>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</si>
  <si>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</si>
  <si>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</si>
  <si>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</si>
  <si>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</si>
  <si>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</si>
  <si>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</si>
  <si>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</si>
  <si>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</si>
  <si>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</si>
  <si>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</si>
  <si>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</si>
  <si>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</si>
  <si>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</si>
  <si>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</si>
  <si>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</si>
  <si>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</si>
  <si>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</si>
  <si>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</si>
  <si>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</si>
  <si>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</si>
  <si>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</si>
  <si>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</si>
  <si>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</si>
  <si>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</si>
  <si>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</si>
  <si>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</si>
  <si>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</si>
  <si>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</si>
  <si>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</si>
  <si>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</si>
  <si>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</si>
  <si>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</si>
  <si>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</si>
  <si>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</si>
  <si>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</si>
  <si>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</si>
  <si>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</si>
  <si>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</si>
  <si>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</si>
  <si>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</si>
  <si>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</si>
  <si>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</si>
  <si>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</si>
  <si>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</si>
  <si>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</si>
  <si>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</si>
  <si>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</si>
  <si>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</si>
  <si>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</si>
  <si>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</si>
  <si>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</si>
  <si>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</si>
  <si>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</si>
  <si>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</si>
  <si>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</si>
  <si>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</si>
  <si>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</si>
  <si>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</si>
  <si>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</si>
  <si>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</si>
  <si>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</si>
  <si>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</si>
  <si>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</si>
  <si>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</si>
  <si>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</si>
  <si>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</si>
  <si>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</si>
  <si>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</si>
  <si>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</si>
  <si>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</si>
  <si>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</si>
  <si>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</si>
  <si>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</si>
  <si>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</si>
  <si>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</si>
  <si>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</si>
  <si>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</si>
  <si>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</si>
  <si>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</si>
  <si>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</si>
  <si>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</si>
  <si>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</si>
  <si>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</si>
  <si>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</si>
  <si>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</si>
  <si>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</si>
  <si>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</si>
  <si>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</si>
  <si>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</si>
  <si>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</si>
  <si>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</si>
  <si>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</si>
  <si>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</si>
  <si>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</si>
  <si>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</si>
  <si>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</si>
  <si>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</si>
  <si>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</si>
  <si>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</si>
  <si>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</si>
  <si>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</si>
  <si>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</si>
  <si>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</si>
  <si>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</si>
  <si>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</si>
  <si>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</si>
  <si>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</si>
  <si>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</si>
  <si>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</si>
  <si>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</si>
  <si>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</si>
  <si>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</si>
  <si>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</si>
  <si>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</si>
  <si>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</si>
  <si>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</si>
  <si>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</si>
  <si>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</si>
  <si>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</si>
  <si>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</si>
  <si>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</si>
  <si>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</si>
  <si>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</si>
  <si>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</si>
  <si>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</si>
  <si>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</si>
  <si>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</si>
  <si>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</si>
  <si>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</si>
  <si>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</si>
  <si>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</si>
  <si>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</si>
  <si>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</si>
  <si>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</si>
  <si>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</si>
  <si>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</si>
  <si>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</si>
  <si>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</si>
  <si>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</si>
  <si>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</si>
  <si>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</si>
  <si>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</si>
  <si>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</si>
  <si>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</si>
  <si>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</si>
  <si>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</si>
  <si>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</si>
  <si>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</si>
  <si>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</si>
  <si>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</si>
  <si>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</si>
  <si>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</si>
  <si>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</si>
  <si>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</si>
  <si>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</si>
  <si>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</si>
  <si>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</si>
  <si>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</si>
  <si>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</si>
  <si>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</si>
  <si>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</si>
  <si>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</si>
  <si>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</si>
  <si>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</si>
  <si>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</si>
  <si>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</si>
  <si>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</si>
  <si>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</si>
  <si>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</si>
  <si>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</si>
  <si>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</si>
  <si>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</si>
  <si>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</si>
  <si>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</si>
  <si>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</si>
  <si>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</si>
  <si>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</si>
  <si>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</si>
  <si>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</si>
  <si>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</si>
  <si>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</si>
  <si>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</si>
  <si>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</si>
  <si>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</si>
  <si>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</si>
  <si>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</si>
  <si>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</si>
  <si>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</si>
  <si>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</si>
  <si>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</si>
  <si>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</si>
  <si>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</si>
  <si>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</si>
  <si>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</si>
  <si>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</si>
  <si>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</si>
  <si>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</si>
  <si>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</si>
  <si>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</si>
  <si>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</si>
  <si>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</si>
  <si>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</si>
  <si>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</si>
  <si>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</si>
  <si>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</si>
  <si>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</si>
  <si>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</si>
  <si>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</si>
  <si>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</si>
  <si>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</si>
  <si>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</si>
  <si>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</si>
  <si>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</si>
  <si>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</si>
  <si>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</si>
  <si>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</si>
  <si>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</si>
  <si>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</si>
  <si>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</si>
  <si>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</si>
  <si>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</si>
  <si>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</si>
  <si>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</si>
  <si>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</si>
  <si>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</si>
  <si>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</si>
  <si>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</si>
  <si>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</si>
  <si>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</si>
  <si>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</si>
  <si>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</si>
  <si>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</si>
  <si>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</si>
  <si>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</si>
  <si>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</si>
  <si>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</si>
  <si>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</si>
  <si>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</si>
  <si>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</si>
  <si>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</si>
  <si>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</si>
  <si>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</si>
  <si>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</si>
  <si>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</si>
  <si>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</si>
  <si>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</si>
  <si>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</si>
  <si>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</si>
  <si>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</si>
  <si>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</si>
  <si>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</si>
  <si>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</si>
  <si>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</si>
  <si>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</si>
  <si>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</si>
  <si>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</si>
  <si>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</si>
  <si>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</si>
  <si>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</si>
  <si>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</si>
  <si>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</si>
  <si>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</si>
  <si>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</si>
  <si>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</si>
  <si>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</si>
  <si>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</si>
  <si>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</si>
  <si>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</si>
  <si>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</si>
  <si>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</si>
  <si>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</si>
  <si>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</si>
  <si>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</si>
  <si>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</si>
  <si>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</si>
  <si>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</si>
  <si>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</si>
  <si>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</si>
  <si>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</si>
  <si>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</si>
  <si>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</si>
  <si>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</si>
  <si>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</si>
  <si>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</si>
  <si>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</si>
  <si>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</si>
  <si>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</si>
  <si>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</si>
  <si>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</si>
  <si>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</si>
  <si>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</si>
  <si>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</si>
  <si>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</si>
  <si>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</si>
  <si>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</si>
  <si>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</si>
  <si>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</si>
  <si>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</si>
  <si>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</si>
  <si>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</si>
  <si>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</si>
  <si>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</si>
  <si>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</si>
  <si>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</si>
  <si>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</si>
  <si>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</si>
  <si>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</si>
  <si>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</si>
  <si>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</si>
  <si>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</si>
  <si>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</si>
  <si>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</si>
  <si>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</si>
  <si>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</si>
  <si>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</si>
  <si>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</si>
  <si>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</si>
  <si>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</si>
  <si>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</si>
  <si>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</si>
  <si>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</si>
  <si>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</si>
  <si>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</si>
  <si>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</si>
  <si>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</si>
  <si>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</si>
  <si>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</si>
  <si>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</si>
  <si>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</si>
  <si>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</si>
  <si>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</si>
  <si>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</si>
  <si>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</si>
  <si>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</si>
  <si>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</si>
  <si>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</si>
  <si>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</si>
  <si>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</si>
  <si>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</si>
  <si>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</si>
  <si>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</si>
  <si>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</si>
  <si>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</si>
  <si>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</si>
  <si>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</si>
  <si>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</si>
  <si>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</si>
  <si>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</si>
  <si>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</si>
  <si>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</si>
  <si>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</si>
  <si>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</si>
  <si>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</si>
  <si>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</si>
  <si>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</si>
  <si>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</si>
  <si>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</si>
  <si>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</si>
  <si>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</si>
  <si>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</si>
  <si>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</si>
  <si>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</si>
  <si>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</si>
  <si>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</si>
  <si>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</si>
  <si>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</si>
  <si>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</si>
  <si>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</si>
  <si>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</si>
  <si>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</si>
  <si>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</si>
  <si>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</si>
  <si>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</si>
  <si>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</si>
  <si>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</si>
  <si>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</si>
  <si>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</si>
  <si>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</si>
  <si>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</si>
  <si>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</si>
  <si>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</si>
  <si>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</si>
  <si>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</si>
  <si>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</si>
  <si>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</si>
  <si>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</si>
  <si>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</si>
  <si>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</si>
  <si>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</si>
  <si>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</si>
  <si>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</si>
  <si>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</si>
  <si>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</si>
  <si>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</si>
  <si>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</si>
  <si>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</si>
  <si>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</si>
  <si>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</si>
  <si>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</si>
  <si>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</si>
  <si>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</si>
  <si>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</si>
  <si>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</si>
  <si>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</si>
  <si>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</si>
  <si>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</si>
  <si>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</si>
  <si>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</si>
  <si>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</si>
  <si>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</si>
  <si>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</si>
  <si>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</si>
  <si>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</si>
  <si>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</si>
  <si>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</si>
  <si>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</si>
  <si>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</si>
  <si>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</si>
  <si>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</si>
  <si>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</si>
  <si>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</si>
  <si>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</si>
  <si>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</si>
  <si>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</si>
  <si>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</si>
  <si>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</si>
  <si>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</si>
  <si>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</si>
  <si>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</si>
  <si>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</si>
  <si>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</si>
  <si>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</si>
  <si>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</si>
  <si>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</si>
  <si>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</si>
  <si>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</si>
  <si>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</si>
  <si>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</si>
  <si>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</si>
  <si>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</si>
  <si>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</si>
  <si>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</si>
  <si>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</si>
  <si>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</si>
  <si>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</si>
  <si>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</si>
  <si>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</si>
  <si>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</si>
  <si>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</si>
  <si>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</si>
  <si>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</si>
  <si>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</si>
  <si>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</si>
  <si>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</si>
  <si>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</si>
  <si>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</si>
  <si>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</si>
  <si>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</si>
  <si>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</si>
  <si>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</si>
  <si>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</si>
  <si>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</si>
  <si>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</si>
  <si>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</si>
  <si>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</si>
  <si>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</si>
  <si>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</si>
  <si>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</si>
  <si>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</si>
  <si>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</si>
  <si>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</si>
  <si>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</si>
  <si>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</si>
  <si>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</si>
  <si>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</si>
  <si>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</si>
  <si>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</si>
  <si>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</si>
  <si>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</si>
  <si>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</si>
  <si>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</si>
  <si>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</si>
  <si>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</si>
  <si>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</si>
  <si>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</si>
  <si>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</si>
  <si>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</si>
  <si>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</si>
  <si>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</si>
  <si>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</si>
  <si>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</si>
  <si>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</si>
  <si>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</si>
  <si>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</si>
  <si>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</si>
  <si>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</si>
  <si>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</si>
  <si>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</si>
  <si>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</si>
  <si>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</si>
  <si>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</si>
  <si>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</si>
  <si>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</si>
  <si>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</si>
  <si>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</si>
  <si>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</si>
  <si>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</si>
  <si>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</si>
  <si>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</si>
  <si>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</si>
  <si>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</si>
  <si>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</si>
  <si>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</si>
  <si>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</si>
  <si>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</si>
  <si>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</si>
  <si>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</si>
  <si>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</si>
  <si>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</si>
  <si>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</si>
  <si>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</si>
  <si>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</si>
  <si>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</si>
  <si>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</si>
  <si>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</si>
  <si>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</si>
  <si>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</si>
  <si>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</si>
  <si>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</si>
  <si>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</si>
  <si>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</si>
  <si>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</si>
  <si>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</si>
  <si>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</si>
  <si>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</si>
  <si>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</si>
  <si>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</si>
  <si>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</si>
  <si>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</si>
  <si>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</si>
  <si>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</si>
  <si>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</si>
  <si>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</si>
  <si>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</si>
  <si>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</si>
  <si>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</si>
  <si>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</si>
  <si>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</si>
  <si>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</si>
  <si>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</si>
  <si>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</si>
  <si>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</si>
  <si>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</si>
  <si>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</si>
  <si>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</si>
  <si>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</si>
  <si>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</si>
  <si>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</si>
  <si>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</si>
  <si>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</si>
  <si>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</si>
  <si>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</si>
  <si>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</si>
  <si>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</si>
  <si>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</si>
  <si>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</si>
  <si>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</si>
  <si>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</si>
  <si>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</si>
  <si>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</si>
  <si>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</si>
  <si>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</si>
  <si>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</si>
  <si>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</si>
  <si>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</si>
  <si>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</si>
  <si>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</si>
  <si>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</si>
  <si>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</si>
  <si>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</si>
  <si>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</si>
  <si>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</si>
  <si>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</si>
  <si>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</si>
  <si>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</si>
  <si>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</si>
  <si>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</si>
  <si>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</si>
  <si>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</si>
  <si>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</si>
  <si>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</si>
  <si>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</si>
  <si>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</si>
  <si>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</si>
  <si>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</si>
  <si>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</si>
  <si>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</si>
  <si>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</si>
  <si>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</si>
  <si>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</si>
  <si>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</si>
  <si>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</si>
  <si>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</si>
  <si>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</si>
  <si>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</si>
  <si>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</si>
  <si>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</si>
  <si>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</si>
  <si>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</si>
  <si>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</si>
  <si>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</si>
  <si>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</si>
  <si>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</si>
  <si>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</si>
  <si>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</si>
  <si>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</si>
  <si>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</si>
  <si>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</si>
  <si>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</si>
  <si>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</si>
  <si>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</si>
  <si>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</si>
  <si>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</si>
  <si>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</si>
  <si>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</si>
  <si>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</si>
  <si>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</si>
  <si>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</si>
  <si>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</si>
  <si>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</si>
  <si>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</si>
  <si>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</si>
  <si>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</si>
  <si>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</si>
  <si>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</si>
  <si>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</si>
  <si>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</si>
  <si>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</si>
  <si>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</si>
  <si>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</si>
  <si>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</si>
  <si>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</si>
  <si>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</si>
  <si>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</si>
  <si>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</si>
  <si>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</si>
  <si>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</si>
  <si>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</si>
  <si>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</si>
  <si>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</si>
  <si>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</si>
  <si>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</si>
  <si>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</si>
  <si>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</si>
  <si>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</si>
  <si>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</si>
  <si>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</si>
  <si>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</si>
  <si>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</si>
  <si>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</si>
  <si>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</si>
  <si>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</si>
  <si>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</si>
  <si>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</si>
  <si>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</si>
  <si>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</si>
  <si>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</si>
  <si>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</si>
  <si>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</si>
  <si>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</si>
  <si>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</si>
  <si>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</si>
  <si>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</si>
  <si>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</si>
  <si>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</si>
  <si>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</si>
  <si>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</si>
  <si>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</si>
  <si>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</si>
  <si>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</si>
  <si>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</si>
  <si>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</si>
  <si>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</si>
  <si>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</si>
  <si>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</si>
  <si>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</si>
  <si>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</si>
  <si>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</si>
  <si>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</si>
  <si>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</si>
  <si>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</si>
  <si>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</si>
  <si>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</si>
  <si>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</si>
  <si>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</si>
  <si>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</si>
  <si>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</si>
  <si>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</si>
  <si>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</si>
  <si>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</si>
  <si>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</si>
  <si>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</si>
  <si>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</si>
  <si>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</si>
  <si>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</si>
  <si>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</si>
  <si>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</si>
  <si>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</si>
  <si>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</si>
  <si>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</si>
  <si>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</si>
  <si>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</si>
  <si>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</si>
  <si>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</si>
  <si>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</si>
  <si>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</si>
  <si>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</si>
  <si>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</si>
  <si>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</si>
  <si>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</si>
  <si>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</si>
  <si>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</si>
  <si>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</si>
  <si>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</si>
  <si>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</si>
  <si>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</si>
  <si>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</si>
  <si>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</si>
  <si>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</si>
  <si>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</si>
  <si>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</si>
  <si>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</si>
  <si>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</si>
  <si>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</si>
  <si>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</si>
  <si>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</si>
  <si>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</si>
  <si>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</si>
  <si>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</si>
  <si>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</si>
  <si>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</si>
  <si>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</si>
  <si>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</si>
  <si>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</si>
  <si>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</si>
  <si>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</si>
  <si>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</si>
  <si>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</si>
  <si>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</si>
  <si>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</si>
  <si>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</si>
  <si>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</si>
  <si>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</si>
  <si>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</si>
  <si>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</si>
  <si>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</si>
  <si>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</si>
  <si>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</si>
  <si>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</si>
  <si>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</si>
  <si>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</si>
  <si>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</si>
  <si>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</si>
  <si>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</si>
  <si>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</si>
  <si>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</si>
  <si>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</si>
  <si>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</si>
  <si>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</si>
  <si>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</si>
  <si>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</si>
  <si>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</si>
  <si>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</si>
  <si>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</si>
  <si>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</si>
  <si>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</si>
  <si>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</si>
  <si>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</si>
  <si>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</si>
  <si>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</si>
  <si>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</si>
  <si>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</si>
  <si>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</si>
  <si>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</si>
  <si>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</si>
  <si>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</si>
  <si>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</si>
  <si>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</si>
  <si>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</si>
  <si>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</si>
  <si>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</si>
  <si>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</si>
  <si>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</si>
  <si>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</si>
  <si>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</si>
  <si>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</si>
  <si>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</si>
  <si>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</si>
  <si>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</si>
  <si>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</si>
  <si>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</si>
  <si>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</si>
  <si>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</si>
  <si>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</si>
  <si>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</si>
  <si>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</si>
  <si>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</si>
  <si>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</si>
  <si>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</si>
  <si>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</si>
  <si>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</si>
  <si>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</si>
  <si>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</si>
  <si>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</si>
  <si>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</si>
  <si>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</si>
  <si>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</si>
  <si>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</si>
  <si>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</si>
  <si>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</si>
  <si>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</si>
  <si>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</si>
  <si>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</si>
  <si>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</si>
  <si>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</si>
  <si>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</si>
  <si>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</si>
  <si>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</si>
  <si>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</si>
  <si>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</si>
  <si>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</si>
  <si>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</si>
  <si>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</si>
  <si>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</si>
  <si>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</si>
  <si>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</si>
  <si>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</si>
  <si>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</si>
  <si>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</si>
  <si>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</si>
  <si>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</si>
  <si>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</si>
  <si>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</si>
  <si>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</si>
  <si>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</si>
  <si>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</si>
  <si>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</si>
  <si>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</si>
  <si>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</si>
  <si>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</si>
  <si>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</si>
  <si>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</si>
  <si>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</si>
  <si>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</si>
  <si>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</si>
  <si>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</si>
  <si>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</si>
  <si>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</si>
  <si>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</si>
  <si>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</si>
  <si>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</si>
  <si>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</si>
  <si>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</si>
  <si>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</si>
  <si>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</si>
  <si>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</si>
  <si>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</si>
  <si>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</si>
  <si>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</si>
  <si>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</si>
  <si>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</si>
  <si>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</si>
  <si>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</si>
  <si>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</si>
  <si>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</si>
  <si>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</si>
  <si>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</si>
  <si>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</si>
  <si>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</si>
  <si>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</si>
  <si>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</si>
  <si>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</si>
  <si>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</si>
  <si>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</si>
  <si>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</si>
  <si>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</si>
  <si>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</si>
  <si>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</si>
  <si>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</si>
  <si>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</si>
  <si>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</si>
  <si>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</si>
  <si>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</si>
  <si>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</si>
  <si>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</si>
  <si>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</si>
  <si>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</si>
  <si>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</si>
  <si>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</si>
  <si>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</si>
  <si>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</si>
  <si>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</si>
  <si>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</si>
  <si>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</si>
  <si>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</si>
  <si>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</si>
  <si>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</si>
  <si>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</si>
  <si>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</si>
  <si>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</si>
  <si>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</si>
  <si>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</si>
  <si>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</si>
  <si>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</si>
  <si>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</si>
  <si>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</si>
  <si>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</si>
  <si>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</si>
  <si>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</si>
  <si>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</si>
  <si>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</si>
  <si>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</si>
  <si>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</si>
  <si>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</si>
  <si>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</si>
  <si>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</si>
  <si>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</si>
  <si>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</si>
  <si>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</si>
  <si>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</si>
  <si>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</si>
  <si>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</si>
  <si>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</si>
  <si>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</si>
  <si>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</si>
  <si>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</si>
  <si>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</si>
  <si>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</si>
  <si>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</si>
  <si>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</si>
  <si>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</si>
  <si>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</si>
  <si>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</si>
  <si>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</si>
  <si>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</si>
  <si>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</si>
  <si>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</si>
  <si>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</si>
  <si>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</si>
  <si>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</si>
  <si>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</si>
  <si>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</si>
  <si>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</si>
  <si>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</si>
  <si>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</si>
  <si>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</si>
  <si>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</si>
  <si>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</si>
  <si>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</si>
  <si>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</si>
  <si>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</si>
  <si>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</si>
  <si>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</si>
  <si>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</si>
  <si>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</si>
  <si>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</si>
  <si>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</si>
  <si>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</si>
  <si>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</si>
  <si>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</si>
  <si>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</si>
  <si>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</si>
  <si>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</si>
  <si>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</si>
  <si>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</si>
  <si>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</si>
  <si>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</si>
  <si>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</si>
  <si>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</si>
  <si>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</si>
  <si>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</si>
  <si>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</si>
  <si>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</si>
  <si>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</si>
  <si>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</si>
  <si>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</si>
  <si>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</si>
  <si>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</si>
  <si>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</si>
  <si>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</si>
  <si>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</si>
  <si>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</si>
  <si>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</si>
  <si>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</si>
  <si>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</si>
  <si>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</si>
  <si>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</si>
  <si>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</si>
  <si>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</si>
  <si>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</si>
  <si>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</si>
  <si>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</si>
  <si>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</si>
  <si>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</si>
  <si>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</si>
  <si>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</si>
  <si>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</si>
  <si>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</si>
  <si>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</si>
  <si>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</si>
  <si>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</si>
  <si>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</si>
  <si>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</si>
  <si>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</si>
  <si>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</si>
  <si>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</si>
  <si>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</si>
  <si>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</si>
  <si>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</si>
  <si>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</si>
  <si>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</si>
  <si>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</si>
  <si>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</si>
  <si>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</si>
  <si>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</si>
  <si>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</si>
  <si>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</si>
  <si>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</si>
  <si>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</si>
  <si>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</si>
  <si>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</si>
  <si>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</si>
  <si>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</si>
  <si>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</si>
  <si>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</si>
  <si>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</si>
  <si>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</si>
  <si>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</si>
  <si>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</si>
  <si>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</si>
  <si>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</si>
  <si>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</si>
  <si>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</si>
  <si>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</si>
  <si>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</si>
  <si>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</si>
  <si>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</si>
  <si>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</si>
  <si>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</si>
  <si>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</si>
  <si>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</si>
  <si>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</si>
  <si>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</si>
  <si>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</si>
  <si>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</si>
  <si>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</si>
  <si>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</si>
  <si>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</si>
  <si>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</si>
  <si>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</si>
  <si>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</si>
  <si>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</si>
  <si>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</si>
  <si>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</si>
  <si>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</si>
  <si>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</si>
  <si>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</si>
  <si>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</si>
  <si>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</si>
  <si>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</si>
  <si>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</si>
  <si>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</si>
  <si>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</si>
  <si>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</si>
  <si>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</si>
  <si>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</si>
  <si>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</si>
  <si>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</si>
  <si>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</si>
  <si>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</si>
  <si>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</si>
  <si>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</si>
  <si>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</si>
  <si>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</si>
  <si>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</si>
  <si>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</si>
  <si>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</si>
  <si>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</si>
  <si>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</si>
  <si>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</si>
  <si>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</si>
  <si>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</si>
  <si>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</si>
  <si>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</si>
  <si>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</si>
  <si>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</si>
  <si>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</si>
  <si>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</si>
  <si>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</si>
  <si>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</si>
  <si>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</si>
  <si>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</si>
  <si>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</si>
  <si>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</si>
  <si>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</si>
  <si>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</si>
  <si>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</si>
  <si>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</si>
  <si>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</si>
  <si>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</si>
  <si>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</si>
  <si>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</si>
  <si>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</si>
  <si>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</si>
  <si>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</si>
  <si>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</si>
  <si>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</si>
  <si>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</si>
  <si>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</si>
  <si>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</si>
  <si>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</si>
  <si>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</si>
  <si>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</si>
  <si>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</si>
  <si>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</si>
  <si>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</si>
  <si>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</si>
  <si>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</si>
  <si>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</si>
  <si>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</si>
  <si>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</si>
  <si>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</si>
  <si>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</si>
  <si>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</si>
  <si>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</si>
  <si>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</si>
  <si>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</si>
  <si>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</si>
  <si>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</si>
  <si>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</si>
  <si>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</si>
  <si>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</si>
  <si>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</si>
  <si>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</si>
  <si>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</si>
  <si>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</si>
  <si>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</si>
  <si>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</si>
  <si>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</si>
  <si>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</si>
  <si>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</si>
  <si>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</si>
  <si>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</si>
  <si>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</si>
  <si>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</si>
  <si>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</si>
  <si>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</si>
  <si>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</si>
  <si>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</si>
  <si>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</si>
  <si>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</si>
  <si>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</si>
  <si>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</si>
  <si>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</si>
  <si>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</si>
  <si>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</si>
  <si>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</si>
  <si>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</si>
  <si>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</si>
  <si>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</si>
  <si>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</si>
  <si>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</si>
  <si>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</si>
  <si>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</si>
  <si>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</si>
  <si>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</si>
  <si>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</si>
  <si>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</si>
  <si>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</si>
  <si>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</si>
  <si>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</si>
  <si>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</si>
  <si>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</si>
  <si>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</si>
  <si>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</si>
  <si>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</si>
  <si>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</si>
  <si>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</si>
  <si>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</si>
  <si>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</si>
  <si>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</si>
  <si>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</si>
  <si>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</si>
  <si>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</si>
  <si>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</si>
  <si>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</si>
  <si>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</si>
  <si>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</si>
  <si>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</si>
  <si>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</si>
  <si>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</si>
  <si>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</si>
  <si>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</si>
  <si>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</si>
  <si>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</si>
  <si>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</si>
  <si>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</si>
  <si>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</si>
  <si>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</si>
  <si>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</si>
  <si>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</si>
  <si>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</si>
  <si>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</si>
  <si>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</si>
  <si>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</si>
  <si>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</si>
  <si>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</si>
  <si>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</si>
  <si>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</si>
  <si>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</si>
  <si>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</si>
  <si>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</si>
  <si>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</si>
  <si>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</si>
  <si>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</si>
  <si>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</si>
  <si>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</si>
  <si>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</si>
  <si>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</si>
  <si>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</si>
  <si>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</si>
  <si>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</si>
  <si>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</si>
  <si>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</si>
  <si>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</si>
  <si>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</si>
  <si>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</si>
  <si>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</si>
  <si>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</si>
  <si>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</si>
  <si>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</si>
  <si>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</si>
  <si>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</si>
  <si>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</si>
  <si>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</si>
  <si>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</si>
  <si>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</si>
  <si>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</si>
  <si>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</si>
  <si>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</si>
  <si>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</si>
  <si>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</si>
  <si>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</si>
  <si>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</si>
  <si>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</si>
  <si>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</si>
  <si>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</si>
  <si>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</si>
  <si>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</si>
  <si>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</si>
  <si>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</si>
  <si>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</si>
  <si>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</si>
  <si>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</si>
  <si>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</si>
  <si>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</si>
  <si>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</si>
  <si>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</si>
  <si>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</si>
  <si>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</si>
  <si>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</si>
  <si>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</si>
  <si>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</si>
  <si>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</si>
  <si>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</si>
  <si>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</si>
  <si>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</si>
  <si>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</si>
  <si>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</si>
  <si>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</si>
  <si>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</si>
  <si>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</si>
  <si>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</si>
  <si>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</si>
  <si>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</si>
  <si>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</si>
  <si>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</si>
  <si>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</si>
  <si>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</si>
  <si>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</si>
  <si>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</si>
  <si>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</si>
  <si>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</si>
  <si>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</si>
  <si>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</si>
  <si>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</si>
  <si>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</si>
  <si>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</si>
  <si>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</si>
  <si>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</si>
  <si>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</si>
  <si>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</si>
  <si>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</si>
  <si>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</si>
  <si>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</si>
  <si>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</si>
  <si>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</si>
  <si>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</si>
  <si>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</si>
  <si>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</si>
  <si>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</si>
  <si>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</si>
  <si>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</si>
  <si>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</si>
  <si>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</si>
  <si>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</si>
  <si>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</si>
  <si>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</si>
  <si>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</si>
  <si>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</si>
  <si>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</si>
  <si>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</si>
  <si>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</si>
  <si>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</si>
  <si>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</si>
  <si>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</si>
  <si>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</si>
  <si>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</si>
  <si>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</si>
  <si>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</si>
  <si>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</si>
  <si>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</si>
  <si>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</si>
  <si>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</si>
  <si>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</si>
  <si>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</si>
  <si>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</si>
  <si>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</si>
  <si>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</si>
  <si>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</si>
  <si>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</si>
  <si>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</si>
  <si>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</si>
  <si>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</si>
  <si>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</si>
  <si>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</si>
  <si>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</si>
  <si>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</si>
  <si>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</si>
  <si>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</si>
  <si>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</si>
  <si>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</si>
  <si>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</si>
  <si>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</si>
  <si>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</si>
  <si>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</si>
  <si>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</si>
  <si>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</si>
  <si>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</si>
  <si>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</si>
  <si>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</si>
  <si>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</si>
  <si>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</si>
  <si>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</si>
  <si>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</si>
  <si>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</si>
  <si>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</si>
  <si>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</si>
  <si>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</si>
  <si>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</si>
  <si>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</si>
  <si>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</si>
  <si>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</si>
  <si>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</si>
  <si>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</si>
  <si>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</si>
  <si>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</si>
  <si>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</si>
  <si>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</si>
  <si>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</si>
  <si>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</si>
  <si>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</si>
  <si>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</si>
  <si>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</si>
  <si>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</si>
  <si>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</si>
  <si>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</si>
  <si>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</si>
  <si>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</si>
  <si>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</si>
  <si>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</si>
  <si>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</si>
  <si>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</si>
  <si>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</si>
  <si>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</si>
  <si>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</si>
  <si>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</si>
  <si>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</si>
  <si>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</si>
  <si>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</si>
  <si>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</si>
  <si>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</si>
  <si>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</si>
  <si>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</si>
  <si>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</si>
  <si>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</si>
  <si>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</si>
  <si>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</si>
  <si>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</si>
  <si>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</si>
  <si>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</si>
  <si>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</si>
  <si>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</si>
  <si>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</si>
  <si>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</si>
  <si>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</si>
  <si>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</si>
  <si>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</si>
  <si>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</si>
  <si>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</si>
  <si>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</si>
  <si>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</si>
  <si>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</si>
  <si>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</si>
  <si>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</si>
  <si>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</si>
  <si>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</si>
  <si>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</si>
  <si>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</si>
  <si>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</si>
  <si>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</si>
  <si>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</si>
  <si>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</si>
  <si>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</si>
  <si>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</si>
  <si>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</si>
  <si>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</si>
  <si>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</si>
  <si>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</si>
  <si>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</si>
  <si>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</si>
  <si>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</si>
  <si>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</si>
  <si>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</si>
  <si>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</si>
  <si>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</si>
  <si>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</si>
  <si>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</si>
  <si>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</si>
  <si>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</si>
  <si>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</si>
  <si>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</si>
  <si>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</si>
  <si>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</si>
  <si>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</si>
  <si>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</si>
  <si>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</si>
  <si>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</si>
  <si>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</si>
  <si>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</si>
  <si>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</si>
  <si>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</si>
  <si>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</si>
  <si>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</si>
  <si>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</si>
  <si>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</si>
  <si>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</si>
  <si>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</si>
  <si>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</si>
  <si>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</si>
  <si>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</si>
  <si>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</si>
  <si>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</si>
  <si>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</si>
  <si>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</si>
  <si>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</si>
  <si>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</si>
  <si>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</si>
  <si>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</si>
  <si>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</si>
  <si>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</si>
  <si>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</si>
  <si>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</si>
  <si>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</si>
  <si>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</si>
  <si>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</si>
  <si>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</si>
  <si>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</si>
  <si>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</si>
  <si>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</si>
  <si>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</si>
  <si>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</si>
  <si>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</si>
  <si>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</si>
  <si>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</si>
  <si>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</si>
  <si>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</si>
  <si>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</si>
  <si>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</si>
  <si>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</si>
  <si>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</si>
  <si>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</si>
  <si>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</si>
  <si>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</si>
  <si>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</si>
  <si>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</si>
  <si>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</si>
  <si>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</si>
  <si>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</si>
  <si>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</si>
  <si>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</si>
  <si>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</si>
  <si>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</si>
  <si>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</si>
  <si>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</si>
  <si>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</si>
  <si>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</si>
  <si>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</si>
  <si>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</si>
  <si>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</si>
  <si>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</si>
  <si>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</si>
  <si>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</si>
  <si>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</si>
  <si>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</si>
  <si>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</si>
  <si>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</si>
  <si>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</si>
  <si>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</si>
  <si>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</si>
  <si>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</si>
  <si>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</si>
  <si>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</si>
  <si>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</si>
  <si>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</si>
  <si>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</si>
  <si>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</si>
  <si>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</si>
  <si>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</si>
  <si>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</si>
  <si>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</si>
  <si>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</si>
  <si>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</si>
  <si>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</si>
  <si>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</si>
  <si>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</si>
  <si>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</si>
  <si>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</si>
  <si>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</si>
  <si>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</si>
  <si>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</si>
  <si>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</si>
  <si>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</si>
  <si>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</si>
  <si>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</si>
  <si>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</si>
  <si>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</si>
  <si>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</si>
  <si>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</si>
  <si>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</si>
  <si>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</si>
  <si>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</si>
  <si>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</si>
  <si>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</si>
  <si>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</si>
  <si>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</si>
  <si>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</si>
  <si>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</si>
  <si>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</si>
  <si>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</si>
  <si>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</si>
  <si>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</si>
  <si>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</si>
  <si>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</si>
  <si>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</si>
  <si>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</si>
  <si>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</si>
  <si>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</si>
  <si>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</si>
  <si>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</si>
  <si>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</si>
  <si>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</si>
  <si>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</si>
  <si>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</si>
  <si>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</si>
  <si>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</si>
  <si>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</si>
  <si>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</si>
  <si>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</si>
  <si>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</si>
  <si>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</si>
  <si>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</si>
  <si>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</si>
  <si>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</si>
  <si>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</si>
  <si>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</si>
  <si>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</si>
  <si>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</si>
  <si>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</si>
  <si>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</si>
  <si>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</si>
  <si>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</si>
  <si>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</si>
  <si>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</si>
  <si>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</si>
  <si>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</si>
  <si>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</si>
  <si>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</si>
  <si>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</si>
  <si>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</si>
  <si>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</si>
  <si>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</si>
  <si>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</si>
  <si>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</si>
  <si>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</si>
  <si>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</si>
  <si>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</si>
  <si>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</si>
  <si>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</si>
  <si>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</si>
  <si>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</si>
  <si>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</si>
  <si>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</si>
  <si>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</si>
  <si>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</si>
  <si>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</si>
  <si>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</si>
  <si>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</si>
  <si>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</si>
  <si>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</si>
  <si>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</si>
  <si>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</si>
  <si>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</si>
  <si>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</si>
  <si>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</si>
  <si>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</si>
  <si>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</si>
  <si>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</si>
  <si>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</si>
  <si>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</si>
  <si>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</si>
  <si>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</si>
  <si>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</si>
  <si>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</si>
  <si>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</si>
  <si>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</si>
  <si>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</si>
  <si>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</si>
  <si>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</si>
  <si>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</si>
  <si>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</si>
  <si>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</si>
  <si>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</si>
  <si>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</si>
  <si>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</si>
  <si>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</si>
  <si>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</si>
  <si>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</si>
  <si>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</si>
  <si>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</si>
  <si>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</si>
  <si>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</si>
  <si>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</si>
  <si>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</si>
  <si>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</si>
  <si>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</si>
  <si>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</si>
  <si>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</si>
  <si>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</si>
  <si>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</si>
  <si>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</si>
  <si>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</si>
  <si>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</si>
  <si>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</si>
  <si>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</si>
  <si>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</si>
  <si>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</si>
  <si>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</si>
  <si>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</si>
  <si>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</si>
  <si>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</si>
  <si>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</si>
  <si>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</si>
  <si>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</si>
  <si>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</si>
  <si>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</si>
  <si>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</si>
  <si>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</si>
  <si>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</si>
  <si>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</si>
  <si>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</si>
  <si>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</si>
  <si>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</si>
  <si>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</si>
  <si>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</si>
  <si>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</si>
  <si>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</si>
  <si>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</si>
  <si>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</si>
  <si>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</si>
  <si>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</si>
  <si>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</si>
  <si>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</si>
  <si>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</si>
  <si>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</si>
  <si>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</si>
  <si>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</si>
  <si>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</si>
  <si>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</si>
  <si>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</si>
  <si>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</si>
  <si>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</si>
  <si>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</si>
  <si>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</si>
  <si>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</si>
  <si>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</si>
  <si>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</si>
  <si>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</si>
  <si>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</si>
  <si>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</si>
  <si>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</si>
  <si>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</si>
  <si>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</si>
  <si>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</si>
  <si>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</si>
  <si>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</si>
  <si>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</si>
  <si>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</si>
  <si>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</si>
  <si>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</si>
  <si>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</si>
  <si>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</si>
  <si>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</si>
  <si>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</si>
  <si>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</si>
  <si>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</si>
  <si>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</si>
  <si>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</si>
  <si>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</si>
  <si>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</si>
  <si>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</si>
  <si>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</si>
  <si>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</si>
  <si>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</si>
  <si>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</si>
  <si>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</si>
  <si>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</si>
  <si>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</si>
  <si>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</si>
  <si>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</si>
  <si>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</si>
  <si>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</si>
  <si>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</si>
  <si>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</si>
  <si>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</si>
  <si>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</si>
  <si>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</si>
  <si>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</si>
  <si>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</si>
  <si>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</si>
  <si>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</si>
  <si>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</si>
  <si>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</si>
  <si>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</si>
  <si>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</si>
  <si>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</si>
  <si>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</si>
  <si>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</si>
  <si>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</si>
  <si>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</si>
  <si>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</si>
  <si>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</si>
  <si>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</si>
  <si>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</si>
  <si>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</si>
  <si>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</si>
  <si>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</si>
  <si>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</si>
  <si>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</si>
  <si>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</si>
  <si>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</si>
  <si>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</si>
  <si>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</si>
  <si>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</si>
  <si>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</si>
  <si>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</si>
  <si>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</si>
  <si>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</si>
  <si>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</si>
  <si>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</si>
  <si>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</si>
  <si>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</si>
  <si>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</si>
  <si>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</si>
  <si>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</si>
  <si>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</si>
  <si>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</si>
  <si>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</si>
  <si>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</si>
  <si>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</si>
  <si>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</si>
  <si>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</si>
  <si>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</si>
  <si>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</si>
  <si>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</si>
  <si>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</si>
  <si>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</si>
  <si>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</si>
  <si>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</si>
  <si>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</si>
  <si>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</si>
  <si>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</si>
  <si>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</si>
  <si>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</si>
  <si>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</si>
  <si>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</si>
  <si>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</si>
  <si>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</si>
  <si>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</si>
  <si>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</si>
  <si>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</si>
  <si>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</si>
  <si>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</si>
  <si>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</si>
  <si>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</si>
  <si>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</si>
  <si>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</si>
  <si>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</si>
  <si>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</si>
  <si>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</si>
  <si>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</si>
  <si>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</si>
  <si>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</si>
  <si>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</si>
  <si>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</si>
  <si>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</si>
  <si>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</si>
  <si>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</si>
  <si>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</si>
  <si>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</si>
  <si>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</si>
  <si>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</si>
  <si>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</si>
  <si>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</si>
  <si>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</si>
  <si>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</si>
  <si>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</si>
  <si>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</si>
  <si>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</si>
  <si>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</si>
  <si>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</si>
  <si>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</si>
  <si>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</si>
  <si>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</si>
  <si>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</si>
  <si>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</si>
  <si>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</si>
  <si>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</si>
  <si>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</si>
  <si>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</si>
  <si>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</si>
  <si>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</si>
  <si>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</si>
  <si>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</si>
  <si>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</si>
  <si>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</si>
  <si>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</si>
  <si>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</si>
  <si>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</si>
  <si>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</si>
  <si>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</si>
  <si>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</si>
  <si>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</si>
  <si>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</si>
  <si>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</si>
  <si>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</si>
  <si>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</si>
  <si>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</si>
  <si>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</si>
  <si>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</si>
  <si>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</si>
  <si>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</si>
  <si>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</si>
  <si>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</si>
  <si>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</si>
  <si>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</si>
  <si>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</si>
  <si>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</si>
  <si>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</si>
  <si>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</si>
  <si>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</si>
  <si>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</si>
  <si>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</si>
  <si>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</si>
  <si>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</si>
  <si>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</si>
  <si>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</si>
  <si>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</si>
  <si>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</si>
  <si>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</si>
  <si>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</si>
  <si>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</si>
  <si>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</si>
  <si>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</si>
  <si>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</si>
  <si>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</si>
  <si>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</si>
  <si>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</si>
  <si>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</si>
  <si>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</si>
  <si>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</si>
  <si>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</si>
  <si>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</si>
  <si>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</si>
  <si>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</si>
  <si>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</si>
  <si>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</si>
  <si>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</si>
  <si>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</si>
  <si>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</si>
  <si>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</si>
  <si>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</si>
  <si>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</si>
  <si>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</si>
  <si>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</si>
  <si>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</si>
  <si>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</si>
  <si>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</si>
  <si>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</si>
  <si>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</si>
  <si>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</si>
  <si>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</si>
  <si>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</si>
  <si>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</si>
  <si>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</si>
  <si>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</si>
  <si>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</si>
  <si>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</si>
  <si>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</si>
  <si>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</si>
  <si>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</si>
  <si>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</si>
  <si>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</si>
  <si>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</si>
  <si>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</si>
  <si>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</si>
  <si>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</si>
  <si>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</si>
  <si>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</si>
  <si>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</si>
  <si>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</si>
  <si>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</si>
  <si>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</si>
  <si>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</si>
  <si>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</si>
  <si>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</si>
  <si>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</si>
  <si>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</si>
  <si>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</si>
  <si>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</si>
  <si>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</si>
  <si>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</si>
  <si>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</si>
  <si>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</si>
  <si>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</si>
  <si>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</si>
  <si>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</si>
  <si>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</si>
  <si>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</si>
  <si>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</si>
  <si>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</si>
  <si>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</si>
  <si>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</si>
  <si>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</si>
  <si>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</si>
  <si>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</si>
  <si>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</si>
  <si>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</si>
  <si>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</si>
  <si>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</si>
  <si>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</si>
  <si>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</si>
  <si>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</si>
  <si>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</si>
  <si>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</si>
  <si>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</si>
  <si>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</si>
  <si>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</si>
  <si>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</si>
  <si>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</si>
  <si>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</si>
  <si>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</si>
  <si>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</si>
  <si>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</si>
  <si>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</si>
  <si>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</si>
  <si>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</si>
  <si>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</si>
  <si>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</si>
  <si>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</si>
  <si>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</si>
  <si>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</si>
  <si>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</si>
  <si>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</si>
  <si>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</si>
  <si>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</si>
  <si>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</si>
  <si>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</si>
  <si>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</si>
  <si>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</si>
  <si>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</si>
  <si>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</si>
  <si>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</si>
  <si>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</si>
  <si>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</si>
  <si>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</si>
  <si>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</si>
  <si>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</si>
  <si>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</si>
  <si>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</si>
  <si>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</si>
  <si>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</si>
  <si>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</si>
  <si>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</si>
  <si>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</si>
  <si>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</si>
  <si>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</si>
  <si>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</si>
  <si>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</si>
  <si>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</si>
  <si>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</si>
  <si>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</si>
  <si>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</si>
  <si>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</si>
  <si>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</si>
  <si>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</si>
  <si>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</si>
  <si>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</si>
  <si>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</si>
  <si>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</si>
  <si>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</si>
  <si>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</si>
  <si>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</si>
  <si>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</si>
  <si>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</si>
  <si>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</si>
  <si>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</si>
  <si>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</si>
  <si>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</si>
  <si>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</si>
  <si>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</si>
  <si>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</si>
  <si>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</si>
  <si>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</si>
  <si>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</si>
  <si>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</si>
  <si>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</si>
  <si>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</si>
  <si>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</si>
  <si>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</si>
  <si>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</si>
  <si>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</si>
  <si>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</si>
  <si>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</si>
  <si>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</si>
  <si>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</si>
  <si>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</si>
  <si>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</si>
  <si>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</si>
  <si>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</si>
  <si>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</si>
  <si>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</si>
  <si>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</si>
  <si>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</si>
  <si>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</si>
  <si>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</si>
  <si>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</si>
  <si>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</si>
  <si>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</si>
  <si>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</si>
  <si>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</si>
  <si>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</si>
  <si>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</si>
  <si>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</si>
  <si>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</si>
  <si>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</si>
  <si>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</si>
  <si>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</si>
  <si>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</si>
  <si>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</si>
  <si>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</si>
  <si>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</si>
  <si>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</si>
  <si>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</si>
  <si>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</si>
  <si>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</si>
  <si>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</si>
  <si>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</si>
  <si>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</si>
  <si>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</si>
  <si>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</si>
  <si>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</si>
  <si>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</si>
  <si>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</si>
  <si>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</si>
  <si>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</si>
  <si>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</si>
  <si>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</si>
  <si>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</si>
  <si>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</si>
  <si>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</si>
  <si>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</si>
  <si>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</si>
  <si>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</si>
  <si>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</si>
  <si>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</si>
  <si>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</si>
  <si>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</si>
  <si>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</si>
  <si>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</si>
  <si>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</si>
  <si>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</si>
  <si>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</si>
  <si>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</si>
  <si>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</si>
  <si>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</si>
  <si>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</si>
  <si>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</si>
  <si>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</si>
  <si>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</si>
  <si>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</si>
  <si>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</si>
  <si>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</si>
  <si>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</si>
  <si>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</si>
  <si>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</si>
  <si>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</si>
  <si>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</si>
  <si>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</si>
  <si>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</si>
  <si>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</si>
  <si>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</si>
  <si>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</si>
  <si>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</si>
  <si>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</si>
  <si>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</si>
  <si>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</si>
  <si>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</si>
  <si>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</si>
  <si>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</si>
  <si>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</si>
  <si>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</si>
  <si>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</si>
  <si>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</si>
  <si>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</si>
  <si>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</si>
  <si>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</si>
  <si>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</si>
  <si>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</si>
  <si>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</si>
  <si>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</si>
  <si>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</si>
  <si>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</si>
  <si>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</si>
  <si>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</si>
  <si>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</si>
  <si>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</si>
  <si>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</si>
  <si>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</si>
  <si>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</si>
  <si>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</si>
  <si>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</si>
  <si>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</si>
  <si>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</si>
  <si>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</si>
  <si>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</si>
  <si>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</si>
  <si>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</si>
  <si>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</si>
  <si>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</si>
  <si>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</si>
  <si>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</si>
  <si>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</si>
  <si>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</si>
  <si>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</si>
  <si>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</si>
  <si>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</si>
  <si>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</si>
  <si>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</si>
  <si>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</si>
  <si>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</si>
  <si>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</si>
  <si>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</si>
  <si>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</si>
  <si>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</si>
  <si>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</si>
  <si>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</si>
  <si>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</si>
  <si>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</si>
  <si>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</si>
  <si>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</si>
  <si>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</si>
  <si>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</si>
  <si>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</si>
  <si>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</si>
  <si>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</si>
  <si>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</si>
  <si>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</si>
  <si>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</si>
  <si>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</si>
  <si>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</si>
  <si>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</si>
  <si>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</si>
  <si>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</si>
  <si>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</si>
  <si>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</si>
  <si>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</si>
  <si>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</si>
  <si>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</si>
  <si>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</si>
  <si>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</si>
  <si>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</si>
  <si>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</si>
  <si>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</si>
  <si>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</si>
  <si>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</si>
  <si>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</si>
  <si>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</si>
  <si>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</si>
  <si>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</si>
  <si>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</si>
  <si>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</si>
  <si>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</si>
  <si>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</si>
  <si>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</si>
  <si>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</si>
  <si>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</si>
  <si>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</si>
  <si>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</si>
  <si>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</si>
  <si>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</si>
  <si>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</si>
  <si>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</si>
  <si>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</si>
  <si>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</si>
  <si>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</si>
  <si>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</si>
  <si>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</si>
  <si>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</si>
  <si>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</si>
  <si>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</si>
  <si>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</si>
  <si>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</si>
  <si>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</si>
  <si>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</si>
  <si>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</si>
  <si>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</si>
  <si>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</si>
  <si>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</si>
  <si>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</si>
  <si>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</si>
  <si>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</si>
  <si>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</si>
  <si>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</si>
  <si>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</si>
  <si>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</si>
  <si>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</si>
  <si>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</si>
  <si>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</si>
  <si>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</si>
  <si>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</si>
  <si>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</si>
  <si>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</si>
  <si>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</si>
  <si>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</si>
  <si>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</si>
  <si>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</si>
  <si>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</si>
  <si>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</si>
  <si>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</si>
  <si>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</si>
  <si>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</si>
  <si>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</si>
  <si>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</si>
  <si>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</si>
  <si>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</si>
  <si>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</si>
  <si>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</si>
  <si>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</si>
  <si>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</si>
  <si>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</si>
  <si>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</si>
  <si>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</si>
  <si>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</si>
  <si>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</si>
  <si>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</si>
  <si>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</si>
  <si>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</si>
  <si>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</si>
  <si>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</si>
  <si>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</si>
  <si>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</si>
  <si>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</si>
  <si>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</si>
  <si>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</si>
  <si>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</si>
  <si>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</si>
  <si>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</si>
  <si>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</si>
  <si>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</si>
  <si>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</si>
  <si>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</si>
  <si>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</si>
  <si>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</si>
  <si>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</si>
  <si>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</si>
  <si>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</si>
  <si>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</si>
  <si>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</si>
  <si>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</si>
  <si>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</si>
  <si>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</si>
  <si>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</si>
  <si>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</si>
  <si>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</si>
  <si>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</si>
  <si>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</si>
  <si>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</si>
  <si>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</si>
  <si>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</si>
  <si>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</si>
  <si>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</si>
  <si>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</si>
  <si>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</si>
  <si>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</si>
  <si>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</si>
  <si>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</si>
  <si>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</si>
  <si>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</si>
  <si>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</si>
  <si>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</si>
  <si>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</si>
  <si>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</si>
  <si>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</si>
  <si>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</si>
  <si>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</si>
  <si>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</si>
  <si>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</si>
  <si>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</si>
  <si>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</si>
  <si>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</si>
  <si>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</si>
  <si>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</si>
  <si>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</si>
  <si>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</si>
  <si>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</si>
  <si>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</si>
  <si>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</si>
  <si>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</si>
  <si>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</si>
  <si>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</si>
  <si>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</si>
  <si>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</si>
  <si>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</si>
  <si>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</si>
  <si>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</si>
  <si>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</si>
  <si>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</si>
  <si>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</si>
  <si>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</si>
  <si>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</si>
  <si>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</si>
  <si>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</si>
  <si>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</si>
  <si>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</si>
  <si>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</si>
  <si>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</si>
  <si>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</si>
  <si>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</si>
  <si>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</si>
  <si>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</si>
  <si>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</si>
  <si>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</si>
  <si>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</si>
  <si>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</si>
  <si>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</si>
  <si>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</si>
  <si>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</si>
  <si>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</si>
  <si>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</si>
  <si>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</si>
  <si>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</si>
  <si>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</si>
  <si>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</si>
  <si>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</si>
  <si>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</si>
  <si>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</si>
  <si>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</si>
  <si>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</si>
  <si>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</si>
  <si>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</si>
  <si>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</si>
  <si>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</si>
  <si>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</si>
  <si>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</si>
  <si>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</si>
  <si>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</si>
  <si>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</si>
  <si>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</si>
  <si>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</si>
  <si>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</si>
  <si>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</si>
  <si>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</si>
  <si>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</si>
  <si>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</si>
  <si>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</si>
  <si>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</si>
  <si>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</si>
  <si>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</si>
  <si>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</si>
  <si>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</si>
  <si>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</si>
  <si>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</si>
  <si>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</si>
  <si>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</si>
  <si>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</si>
  <si>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</si>
  <si>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</si>
  <si>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</si>
  <si>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</si>
  <si>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</si>
  <si>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</si>
  <si>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</si>
  <si>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</si>
  <si>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</si>
  <si>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</si>
  <si>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</si>
  <si>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</si>
  <si>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</si>
  <si>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</si>
  <si>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</si>
  <si>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</si>
  <si>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</si>
  <si>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</si>
  <si>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</si>
  <si>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</si>
  <si>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</si>
  <si>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</si>
  <si>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</si>
  <si>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</si>
  <si>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</si>
  <si>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</si>
  <si>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</si>
  <si>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</si>
  <si>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</si>
  <si>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</si>
  <si>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</si>
  <si>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</si>
  <si>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</si>
  <si>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</si>
  <si>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</si>
  <si>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</si>
  <si>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</si>
  <si>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</si>
  <si>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</si>
  <si>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</si>
  <si>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</si>
  <si>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</si>
  <si>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</si>
  <si>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</si>
  <si>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</si>
  <si>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</si>
  <si>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</si>
  <si>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</si>
  <si>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</si>
  <si>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</si>
  <si>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</si>
  <si>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</si>
  <si>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</si>
  <si>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</si>
  <si>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</si>
  <si>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</si>
  <si>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</si>
  <si>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</si>
  <si>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</si>
  <si>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</si>
  <si>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</si>
  <si>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</si>
  <si>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</si>
  <si>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</si>
  <si>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</si>
  <si>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</si>
  <si>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</si>
  <si>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</si>
  <si>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</si>
  <si>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</si>
  <si>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</si>
  <si>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</si>
  <si>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</si>
  <si>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</si>
  <si>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</si>
  <si>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</si>
  <si>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</si>
  <si>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</si>
  <si>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</si>
  <si>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</si>
  <si>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</si>
  <si>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</si>
  <si>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</si>
  <si>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</si>
  <si>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</si>
  <si>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</si>
  <si>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</si>
  <si>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</si>
  <si>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</si>
  <si>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</si>
  <si>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</si>
  <si>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</si>
  <si>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</si>
  <si>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</si>
  <si>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</si>
  <si>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</si>
  <si>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</si>
  <si>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</si>
  <si>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</si>
  <si>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</si>
  <si>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</si>
  <si>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</si>
  <si>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</si>
  <si>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</si>
  <si>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</si>
  <si>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</si>
  <si>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</si>
  <si>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</si>
  <si>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</si>
  <si>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</si>
  <si>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</si>
  <si>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</si>
  <si>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</si>
  <si>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</si>
  <si>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</si>
  <si>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</si>
  <si>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</si>
  <si>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</si>
  <si>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</si>
  <si>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</si>
  <si>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</si>
  <si>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</si>
  <si>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</si>
  <si>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</si>
  <si>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</si>
  <si>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</si>
  <si>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</si>
  <si>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</si>
  <si>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</si>
  <si>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</si>
  <si>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</si>
  <si>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</si>
  <si>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</si>
  <si>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</si>
  <si>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</si>
  <si>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</si>
  <si>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</si>
  <si>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</si>
  <si>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</si>
  <si>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</si>
  <si>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</si>
  <si>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</si>
  <si>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</si>
  <si>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</si>
  <si>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</si>
  <si>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</si>
  <si>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</si>
  <si>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</si>
  <si>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</si>
  <si>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</si>
  <si>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</si>
  <si>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</si>
  <si>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</si>
  <si>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</si>
  <si>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</si>
  <si>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</si>
  <si>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</si>
  <si>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</si>
  <si>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</si>
  <si>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</si>
  <si>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</si>
  <si>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</si>
  <si>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</si>
  <si>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</si>
  <si>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</si>
  <si>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</si>
  <si>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</si>
  <si>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</si>
  <si>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</si>
  <si>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</si>
  <si>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</si>
  <si>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</si>
  <si>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</si>
  <si>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</si>
  <si>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</si>
  <si>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</si>
  <si>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</si>
  <si>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</si>
  <si>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</si>
  <si>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</si>
  <si>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</si>
  <si>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</si>
  <si>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</si>
  <si>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</si>
  <si>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</si>
  <si>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</si>
  <si>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</si>
  <si>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</si>
  <si>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</si>
  <si>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</si>
  <si>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</si>
  <si>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</si>
  <si>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</si>
  <si>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</si>
  <si>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</si>
  <si>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</si>
  <si>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</si>
  <si>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</si>
  <si>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</si>
  <si>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</si>
  <si>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</si>
  <si>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</si>
  <si>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</si>
  <si>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</si>
  <si>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</si>
  <si>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</si>
  <si>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</si>
  <si>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</si>
  <si>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</si>
  <si>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</si>
  <si>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</si>
  <si>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</si>
  <si>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</si>
  <si>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</si>
  <si>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</si>
  <si>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</si>
  <si>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</si>
  <si>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</si>
  <si>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</si>
  <si>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</si>
  <si>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</si>
  <si>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</si>
  <si>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</si>
  <si>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</si>
  <si>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</si>
  <si>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</si>
  <si>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</si>
  <si>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</si>
  <si>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</si>
  <si>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</si>
  <si>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</si>
  <si>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</si>
  <si>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</si>
  <si>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</si>
  <si>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</si>
  <si>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</si>
  <si>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</si>
  <si>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</si>
  <si>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</si>
  <si>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</si>
  <si>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</si>
  <si>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</si>
  <si>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</si>
  <si>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</si>
  <si>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</si>
  <si>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</si>
  <si>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</si>
  <si>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</si>
  <si>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</si>
  <si>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</si>
  <si>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</si>
  <si>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</si>
  <si>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</si>
  <si>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</si>
  <si>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</si>
  <si>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</si>
  <si>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</si>
  <si>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</si>
  <si>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</si>
  <si>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</si>
  <si>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</si>
  <si>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</si>
  <si>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</si>
  <si>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</si>
  <si>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</si>
  <si>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</si>
  <si>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</si>
  <si>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</si>
  <si>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</si>
  <si>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</si>
  <si>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</si>
  <si>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</si>
  <si>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</si>
  <si>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</si>
  <si>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</si>
  <si>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</si>
  <si>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</si>
  <si>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</si>
  <si>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</si>
  <si>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</si>
  <si>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</si>
  <si>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</si>
  <si>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</si>
  <si>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</si>
  <si>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</si>
  <si>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</si>
  <si>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</si>
  <si>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</si>
  <si>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</si>
  <si>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</si>
  <si>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</si>
  <si>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</si>
  <si>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</si>
  <si>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</si>
  <si>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</si>
  <si>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</si>
  <si>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</si>
  <si>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</si>
  <si>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</si>
  <si>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</si>
  <si>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</si>
  <si>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</si>
  <si>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</si>
  <si>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</si>
  <si>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</si>
  <si>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</si>
  <si>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</si>
  <si>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</si>
  <si>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</si>
  <si>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</si>
  <si>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</si>
  <si>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</si>
  <si>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</si>
  <si>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</si>
  <si>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</si>
  <si>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</si>
  <si>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</si>
  <si>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</si>
  <si>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</si>
  <si>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</si>
  <si>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</si>
  <si>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</si>
  <si>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</si>
  <si>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</si>
  <si>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</si>
  <si>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</si>
  <si>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</si>
  <si>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</si>
  <si>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</si>
  <si>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</si>
  <si>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</si>
  <si>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</si>
  <si>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</si>
  <si>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</si>
  <si>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</si>
  <si>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</si>
  <si>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</si>
  <si>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</si>
  <si>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</si>
  <si>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</si>
  <si>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</si>
  <si>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</si>
  <si>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</si>
  <si>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</si>
  <si>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</si>
  <si>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</si>
  <si>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</si>
  <si>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</si>
  <si>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</si>
  <si>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</si>
  <si>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</si>
  <si>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</si>
  <si>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</si>
  <si>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</si>
  <si>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</si>
  <si>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</si>
  <si>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</si>
  <si>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</si>
  <si>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</si>
  <si>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</si>
  <si>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</si>
  <si>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</si>
  <si>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</si>
  <si>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</si>
  <si>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</si>
  <si>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</si>
  <si>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</si>
  <si>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</si>
  <si>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</si>
  <si>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</si>
  <si>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</si>
  <si>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</si>
  <si>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</si>
  <si>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</si>
  <si>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</si>
  <si>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</si>
  <si>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</si>
  <si>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</si>
  <si>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</si>
  <si>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</si>
  <si>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</si>
  <si>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</si>
  <si>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</si>
  <si>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</si>
  <si>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</si>
  <si>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</si>
  <si>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</si>
  <si>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</si>
  <si>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</si>
  <si>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</si>
  <si>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</si>
  <si>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</si>
  <si>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</si>
  <si>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</si>
  <si>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</si>
  <si>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</si>
  <si>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</si>
  <si>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</si>
  <si>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</si>
  <si>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</si>
  <si>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</si>
  <si>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</si>
  <si>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</si>
  <si>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</si>
  <si>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</si>
  <si>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</si>
  <si>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</si>
  <si>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</si>
  <si>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</si>
  <si>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</si>
  <si>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</si>
  <si>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</si>
  <si>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</si>
  <si>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</si>
  <si>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</si>
  <si>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</si>
  <si>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</si>
  <si>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</si>
  <si>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</si>
  <si>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</si>
  <si>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</si>
  <si>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</si>
  <si>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</si>
  <si>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</si>
  <si>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</si>
  <si>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</si>
  <si>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</si>
  <si>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</si>
  <si>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</si>
  <si>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</si>
  <si>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</si>
  <si>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</si>
  <si>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</si>
  <si>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</si>
  <si>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</si>
  <si>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</si>
  <si>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</si>
  <si>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</si>
  <si>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</si>
  <si>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</si>
  <si>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</si>
  <si>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</si>
  <si>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</si>
  <si>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</si>
  <si>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</si>
  <si>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</si>
  <si>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</si>
  <si>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</si>
  <si>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</si>
  <si>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</si>
  <si>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</si>
  <si>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</si>
  <si>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</si>
  <si>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</si>
  <si>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</si>
  <si>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</si>
  <si>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</si>
  <si>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</si>
  <si>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</si>
  <si>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</si>
  <si>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</si>
  <si>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</si>
  <si>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</si>
  <si>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</si>
  <si>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</si>
  <si>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</si>
  <si>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</si>
  <si>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</si>
  <si>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</si>
  <si>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</si>
  <si>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</si>
  <si>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</si>
  <si>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</si>
  <si>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</si>
  <si>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</si>
  <si>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</si>
  <si>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</si>
  <si>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</si>
  <si>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</si>
  <si>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</si>
  <si>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</si>
  <si>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</si>
  <si>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</si>
  <si>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</si>
  <si>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</si>
  <si>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</si>
  <si>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</si>
  <si>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</si>
  <si>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</si>
  <si>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</si>
  <si>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</si>
  <si>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</si>
  <si>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</si>
  <si>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</si>
  <si>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</si>
  <si>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</si>
  <si>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</si>
  <si>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</si>
  <si>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</si>
  <si>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</si>
  <si>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</si>
  <si>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</si>
  <si>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</si>
  <si>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</si>
  <si>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</si>
  <si>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</si>
  <si>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</si>
  <si>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</si>
  <si>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</si>
  <si>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</si>
  <si>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</si>
  <si>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</si>
  <si>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</si>
  <si>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</si>
  <si>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</si>
  <si>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</si>
  <si>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</si>
  <si>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</si>
  <si>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</si>
  <si>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</si>
  <si>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</si>
  <si>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</si>
  <si>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</si>
  <si>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</si>
  <si>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</si>
  <si>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</si>
  <si>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</si>
  <si>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</si>
  <si>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</si>
  <si>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</si>
  <si>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</si>
  <si>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</si>
  <si>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</si>
  <si>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</si>
  <si>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</si>
  <si>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</si>
  <si>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</si>
  <si>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</si>
  <si>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</si>
  <si>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</si>
  <si>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</si>
  <si>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</si>
  <si>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</si>
  <si>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</si>
  <si>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</si>
  <si>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</si>
  <si>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</si>
  <si>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</si>
  <si>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</si>
  <si>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</si>
  <si>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</si>
  <si>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</si>
  <si>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</si>
  <si>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</si>
  <si>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</si>
  <si>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</si>
  <si>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</si>
  <si>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</si>
  <si>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</si>
  <si>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</si>
  <si>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</si>
  <si>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</si>
  <si>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</si>
  <si>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</si>
  <si>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</si>
  <si>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</si>
  <si>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</si>
  <si>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</si>
  <si>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</si>
  <si>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</si>
  <si>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</si>
  <si>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</si>
  <si>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</si>
  <si>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</si>
  <si>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</si>
  <si>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</si>
  <si>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</si>
  <si>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</si>
  <si>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</si>
  <si>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</si>
  <si>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</si>
  <si>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</si>
  <si>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</si>
  <si>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</si>
  <si>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</si>
  <si>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</si>
  <si>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</si>
  <si>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</si>
  <si>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</si>
  <si>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</si>
  <si>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</si>
  <si>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</si>
  <si>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</si>
  <si>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</si>
  <si>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</si>
  <si>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</si>
  <si>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</si>
  <si>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</si>
  <si>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</si>
  <si>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</si>
  <si>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</si>
  <si>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</si>
  <si>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</si>
  <si>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</si>
  <si>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</si>
  <si>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</si>
  <si>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</si>
  <si>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</si>
  <si>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</si>
  <si>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</si>
  <si>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</si>
  <si>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</si>
  <si>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</si>
  <si>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</si>
  <si>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</si>
  <si>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</si>
  <si>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</si>
  <si>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</si>
  <si>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</si>
  <si>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</si>
  <si>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</si>
  <si>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</si>
  <si>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</si>
  <si>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</si>
  <si>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</si>
  <si>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</si>
  <si>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</si>
  <si>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</si>
  <si>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</si>
  <si>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</si>
  <si>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</si>
  <si>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</si>
  <si>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</si>
  <si>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</si>
  <si>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</si>
  <si>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</si>
  <si>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</si>
  <si>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</si>
  <si>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</si>
  <si>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</si>
  <si>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</si>
  <si>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</si>
  <si>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</si>
  <si>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</si>
  <si>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</si>
  <si>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</si>
  <si>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</si>
  <si>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</si>
  <si>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</si>
  <si>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</si>
  <si>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</si>
  <si>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</si>
  <si>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</si>
  <si>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</si>
  <si>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</si>
  <si>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</si>
  <si>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</si>
  <si>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</si>
  <si>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</si>
  <si>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</si>
  <si>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</si>
  <si>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</si>
  <si>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</si>
  <si>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</si>
  <si>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</si>
  <si>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</si>
  <si>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</si>
  <si>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</si>
  <si>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</si>
  <si>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</si>
  <si>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</si>
  <si>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</si>
  <si>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</si>
  <si>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</si>
  <si>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</si>
  <si>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</si>
  <si>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</si>
  <si>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</si>
  <si>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</si>
  <si>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</si>
  <si>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</si>
  <si>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</si>
  <si>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</si>
  <si>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</si>
  <si>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</si>
  <si>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</si>
  <si>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</si>
  <si>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</si>
  <si>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</si>
  <si>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</si>
  <si>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</si>
  <si>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</si>
  <si>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</si>
  <si>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</si>
  <si>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</si>
  <si>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</si>
  <si>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</si>
  <si>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</si>
  <si>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</si>
  <si>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</si>
  <si>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</si>
  <si>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</si>
  <si>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</si>
  <si>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</si>
  <si>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</si>
  <si>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</si>
  <si>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</si>
  <si>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</si>
  <si>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</si>
  <si>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</si>
  <si>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</si>
  <si>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</si>
  <si>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</si>
  <si>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</si>
  <si>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</si>
  <si>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</si>
  <si>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</si>
  <si>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</si>
  <si>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</si>
  <si>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</si>
  <si>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</si>
  <si>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</si>
  <si>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</si>
  <si>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</si>
  <si>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</si>
  <si>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</si>
  <si>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</si>
  <si>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</si>
  <si>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</si>
  <si>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</si>
  <si>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</si>
  <si>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</si>
  <si>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</si>
  <si>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</si>
  <si>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</si>
  <si>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</si>
  <si>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</si>
  <si>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</si>
  <si>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</si>
  <si>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</si>
  <si>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</si>
  <si>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</si>
  <si>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</si>
  <si>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</si>
  <si>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</si>
  <si>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</si>
  <si>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</si>
  <si>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</si>
  <si>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</si>
  <si>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</si>
  <si>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</si>
  <si>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</si>
  <si>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</si>
  <si>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</si>
  <si>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</si>
  <si>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</si>
  <si>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</si>
  <si>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</si>
  <si>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</si>
  <si>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</si>
  <si>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</si>
  <si>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</si>
  <si>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</si>
  <si>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</si>
  <si>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</si>
  <si>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</si>
  <si>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</si>
  <si>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</si>
  <si>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</si>
  <si>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</si>
  <si>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</si>
  <si>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</si>
  <si>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</si>
  <si>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</si>
  <si>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</si>
  <si>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</si>
  <si>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</si>
  <si>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</si>
  <si>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</si>
  <si>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</si>
  <si>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</si>
  <si>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</si>
  <si>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</si>
  <si>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</si>
  <si>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</si>
  <si>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</si>
  <si>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</si>
  <si>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</si>
  <si>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</si>
  <si>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</si>
  <si>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</si>
  <si>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</si>
  <si>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</si>
  <si>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</si>
  <si>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</si>
  <si>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</si>
  <si>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</si>
  <si>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</si>
  <si>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</si>
  <si>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</si>
  <si>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</si>
  <si>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</si>
  <si>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</si>
  <si>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</si>
  <si>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</si>
  <si>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</si>
  <si>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</si>
  <si>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</si>
  <si>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</si>
  <si>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</si>
  <si>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</si>
  <si>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</si>
  <si>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</si>
  <si>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</si>
  <si>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</si>
  <si>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</si>
  <si>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</si>
  <si>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</si>
  <si>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</si>
  <si>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</si>
  <si>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</si>
  <si>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</si>
  <si>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</si>
  <si>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</si>
  <si>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</si>
  <si>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</si>
  <si>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</si>
  <si>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</si>
  <si>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</si>
  <si>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</si>
  <si>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</si>
  <si>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</si>
  <si>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</si>
  <si>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</si>
  <si>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</si>
  <si>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</si>
  <si>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</si>
  <si>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</si>
  <si>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</si>
  <si>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</si>
  <si>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</si>
  <si>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</si>
  <si>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</si>
  <si>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</si>
  <si>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</si>
  <si>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</si>
  <si>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</si>
  <si>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</si>
  <si>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</si>
  <si>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</si>
  <si>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</si>
  <si>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</si>
  <si>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</si>
  <si>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</si>
  <si>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</si>
  <si>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</si>
  <si>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</si>
  <si>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</si>
  <si>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</si>
  <si>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</si>
  <si>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</si>
  <si>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</si>
  <si>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</si>
  <si>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</si>
  <si>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</si>
  <si>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</si>
  <si>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</si>
  <si>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</si>
  <si>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</si>
  <si>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</si>
  <si>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</si>
  <si>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</si>
  <si>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</si>
  <si>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</si>
  <si>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</si>
  <si>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</si>
  <si>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</si>
  <si>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</si>
  <si>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</si>
  <si>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</si>
  <si>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</si>
  <si>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</si>
  <si>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</si>
  <si>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</si>
  <si>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</si>
  <si>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</si>
  <si>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</si>
  <si>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</si>
  <si>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</si>
  <si>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</si>
  <si>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</si>
  <si>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</si>
  <si>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</si>
  <si>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</si>
  <si>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</si>
  <si>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</si>
  <si>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</si>
  <si>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</si>
  <si>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</si>
  <si>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</si>
  <si>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</si>
  <si>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</si>
  <si>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</si>
  <si>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</si>
  <si>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</si>
  <si>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</si>
  <si>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</si>
  <si>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</si>
  <si>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</si>
  <si>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</si>
  <si>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</si>
  <si>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</si>
  <si>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</si>
  <si>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</si>
  <si>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</si>
  <si>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</si>
  <si>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</si>
  <si>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</si>
  <si>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</si>
  <si>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</si>
  <si>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</si>
  <si>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</si>
  <si>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</si>
  <si>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</si>
  <si>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</si>
  <si>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</si>
  <si>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</si>
  <si>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</si>
  <si>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</si>
  <si>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</si>
  <si>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</si>
  <si>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</si>
  <si>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</si>
  <si>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</si>
  <si>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</si>
  <si>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</si>
  <si>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</si>
  <si>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</si>
  <si>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</si>
  <si>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</si>
  <si>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</si>
  <si>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</si>
  <si>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</si>
  <si>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</si>
  <si>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</si>
  <si>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</si>
  <si>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</si>
  <si>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</si>
  <si>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</si>
  <si>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</si>
  <si>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</si>
  <si>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</si>
  <si>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</si>
  <si>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</si>
  <si>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</si>
  <si>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</si>
  <si>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</si>
  <si>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</si>
  <si>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</si>
  <si>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</si>
  <si>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</si>
  <si>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</si>
  <si>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</si>
  <si>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</si>
  <si>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</si>
  <si>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</si>
  <si>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</si>
  <si>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</si>
  <si>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</si>
  <si>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</si>
  <si>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</si>
  <si>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</si>
  <si>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</si>
  <si>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</si>
  <si>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</si>
  <si>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</si>
  <si>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</si>
  <si>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</si>
  <si>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</si>
  <si>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</si>
  <si>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</si>
  <si>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</si>
  <si>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</si>
  <si>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</si>
  <si>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</si>
  <si>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</si>
  <si>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</si>
  <si>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</si>
  <si>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</si>
  <si>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</si>
  <si>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</si>
  <si>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</si>
  <si>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</si>
  <si>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</si>
  <si>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</si>
  <si>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</si>
  <si>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</si>
  <si>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</si>
  <si>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</si>
  <si>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</si>
  <si>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</si>
  <si>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</si>
  <si>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</si>
  <si>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</si>
  <si>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</si>
  <si>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</si>
  <si>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</si>
  <si>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</si>
  <si>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</si>
  <si>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</si>
  <si>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</si>
  <si>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</si>
  <si>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</si>
  <si>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</si>
  <si>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</si>
  <si>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</si>
  <si>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</si>
  <si>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</si>
  <si>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</si>
  <si>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</si>
  <si>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</si>
  <si>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</si>
  <si>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</si>
  <si>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</si>
  <si>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</si>
  <si>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</si>
  <si>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</si>
  <si>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</si>
  <si>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</si>
  <si>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</si>
  <si>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</si>
  <si>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</si>
  <si>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</si>
  <si>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</si>
  <si>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</si>
  <si>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</si>
  <si>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</si>
  <si>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</si>
  <si>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</si>
  <si>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</si>
  <si>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</si>
  <si>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</si>
  <si>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</si>
  <si>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</si>
  <si>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</si>
  <si>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</si>
  <si>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</si>
  <si>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</si>
  <si>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</si>
  <si>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</si>
  <si>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</si>
  <si>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</si>
  <si>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</si>
  <si>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</si>
  <si>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</si>
  <si>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</si>
  <si>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</si>
  <si>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</si>
  <si>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</si>
  <si>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</si>
  <si>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</si>
  <si>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</si>
  <si>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</si>
  <si>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</si>
  <si>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</si>
  <si>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</si>
  <si>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</si>
  <si>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</si>
  <si>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</si>
  <si>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</si>
  <si>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</si>
  <si>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</si>
  <si>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</si>
  <si>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</si>
  <si>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</si>
  <si>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</si>
  <si>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</si>
  <si>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</si>
  <si>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</si>
  <si>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</si>
  <si>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</si>
  <si>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</si>
  <si>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</si>
  <si>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</si>
  <si>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</si>
  <si>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</si>
  <si>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</si>
  <si>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</si>
  <si>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</si>
  <si>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</si>
  <si>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</si>
  <si>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</si>
  <si>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</si>
  <si>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</si>
  <si>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</si>
  <si>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</si>
  <si>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</si>
  <si>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</si>
  <si>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</si>
  <si>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</si>
  <si>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</si>
  <si>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</si>
  <si>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</si>
  <si>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</si>
  <si>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</si>
  <si>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</si>
  <si>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</si>
  <si>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</si>
  <si>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</si>
  <si>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</si>
  <si>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</si>
  <si>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</si>
  <si>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</si>
  <si>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</si>
  <si>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</si>
  <si>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</si>
  <si>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</si>
  <si>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</si>
  <si>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</si>
  <si>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</si>
  <si>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</si>
  <si>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</si>
  <si>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</si>
  <si>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</si>
  <si>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</si>
  <si>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</si>
  <si>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</si>
  <si>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</si>
  <si>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</si>
  <si>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</si>
  <si>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</si>
  <si>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</si>
  <si>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</si>
  <si>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</si>
  <si>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</si>
  <si>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</si>
  <si>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</si>
  <si>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</si>
  <si>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</si>
  <si>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</si>
  <si>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</si>
  <si>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</si>
  <si>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</si>
  <si>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</si>
  <si>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</si>
  <si>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</si>
  <si>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</si>
  <si>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</si>
  <si>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</si>
  <si>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</si>
  <si>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</si>
  <si>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</si>
  <si>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</si>
  <si>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</si>
  <si>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</si>
  <si>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</si>
  <si>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</si>
  <si>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</si>
  <si>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</si>
  <si>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</si>
  <si>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</si>
  <si>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</si>
  <si>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</si>
  <si>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</si>
  <si>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</si>
  <si>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</si>
  <si>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</si>
  <si>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</si>
  <si>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</si>
  <si>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</si>
  <si>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</si>
  <si>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</si>
  <si>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</si>
  <si>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</si>
  <si>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</si>
  <si>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</si>
  <si>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</si>
  <si>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</si>
  <si>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</si>
  <si>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</si>
  <si>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</si>
  <si>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</si>
  <si>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</si>
  <si>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</si>
  <si>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</si>
  <si>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</si>
  <si>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</si>
  <si>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</si>
  <si>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</si>
  <si>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</si>
  <si>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</si>
  <si>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</si>
  <si>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</si>
  <si>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</si>
  <si>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</si>
  <si>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</si>
  <si>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</si>
  <si>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</si>
  <si>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</si>
  <si>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</si>
  <si>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</si>
  <si>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</si>
  <si>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</si>
  <si>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</si>
  <si>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</si>
  <si>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</si>
  <si>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</si>
  <si>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</si>
  <si>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</si>
  <si>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</si>
  <si>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</si>
  <si>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</si>
  <si>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</si>
  <si>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</si>
  <si>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</si>
  <si>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</si>
  <si>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</si>
  <si>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</si>
  <si>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</si>
  <si>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</si>
  <si>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</si>
  <si>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</si>
  <si>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</si>
  <si>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</si>
  <si>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</si>
  <si>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</si>
  <si>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</si>
  <si>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</si>
  <si>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</si>
  <si>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</si>
  <si>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</si>
  <si>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</si>
  <si>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</si>
  <si>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</si>
  <si>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</si>
  <si>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</si>
  <si>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</si>
  <si>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</si>
  <si>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</si>
  <si>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</si>
  <si>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</si>
  <si>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</si>
  <si>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</si>
  <si>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</si>
  <si>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</si>
  <si>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</si>
  <si>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</si>
  <si>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</si>
  <si>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</si>
  <si>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</si>
  <si>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</si>
  <si>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</si>
  <si>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</si>
  <si>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</si>
  <si>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</si>
  <si>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</si>
  <si>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</si>
  <si>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</si>
  <si>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</si>
  <si>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</si>
  <si>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</si>
  <si>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</si>
  <si>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</si>
  <si>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</si>
  <si>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</si>
  <si>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</si>
  <si>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</si>
  <si>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</si>
  <si>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</si>
  <si>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</si>
  <si>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</si>
  <si>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</si>
  <si>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</si>
  <si>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</si>
  <si>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</si>
  <si>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</si>
  <si>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</si>
  <si>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</si>
  <si>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</si>
  <si>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</si>
  <si>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</si>
  <si>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</si>
  <si>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</si>
  <si>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</si>
  <si>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</si>
  <si>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</si>
  <si>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</si>
  <si>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</si>
  <si>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</si>
  <si>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</si>
  <si>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</si>
  <si>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</si>
  <si>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</si>
  <si>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</si>
  <si>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</si>
  <si>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</si>
  <si>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</si>
  <si>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</si>
  <si>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</si>
  <si>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</si>
  <si>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</si>
  <si>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</si>
  <si>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</si>
  <si>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</si>
  <si>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</si>
  <si>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</si>
  <si>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</si>
  <si>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</si>
  <si>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</si>
  <si>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</si>
  <si>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</si>
  <si>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</si>
  <si>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</si>
  <si>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</si>
  <si>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</si>
  <si>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</si>
  <si>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</si>
  <si>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</si>
  <si>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</si>
  <si>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</si>
  <si>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</si>
  <si>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</si>
  <si>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</si>
  <si>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</si>
  <si>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</si>
  <si>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</si>
  <si>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</si>
  <si>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</si>
  <si>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</si>
  <si>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</si>
  <si>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</si>
  <si>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</si>
  <si>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</si>
  <si>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</si>
  <si>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</si>
  <si>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</si>
  <si>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</si>
  <si>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</si>
  <si>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</si>
  <si>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</si>
  <si>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</si>
  <si>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</si>
  <si>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</si>
  <si>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</si>
  <si>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</si>
  <si>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</si>
  <si>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</si>
  <si>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</si>
  <si>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</si>
  <si>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</si>
  <si>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</si>
  <si>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</si>
  <si>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</si>
  <si>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</si>
  <si>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</si>
  <si>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</si>
  <si>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</si>
  <si>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</si>
  <si>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</si>
  <si>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</si>
  <si>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</si>
  <si>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</si>
  <si>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</si>
  <si>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</si>
  <si>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</si>
  <si>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</si>
  <si>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</si>
  <si>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</si>
  <si>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</si>
  <si>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</si>
  <si>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</si>
  <si>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</si>
  <si>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</si>
  <si>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</si>
  <si>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</si>
  <si>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</si>
  <si>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</si>
  <si>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</si>
  <si>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</si>
  <si>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</si>
  <si>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</si>
  <si>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</si>
  <si>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</si>
  <si>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</si>
  <si>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</si>
  <si>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</si>
  <si>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</si>
  <si>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</si>
  <si>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</si>
  <si>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</si>
  <si>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</si>
  <si>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</si>
  <si>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</si>
  <si>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</si>
  <si>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</si>
  <si>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</si>
  <si>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</si>
  <si>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</si>
  <si>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</si>
  <si>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</si>
  <si>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</si>
  <si>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</si>
  <si>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</si>
  <si>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</si>
  <si>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</si>
  <si>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</si>
  <si>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</si>
  <si>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</si>
  <si>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</si>
  <si>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</si>
  <si>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</si>
  <si>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</si>
  <si>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</si>
  <si>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</si>
  <si>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</si>
  <si>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</si>
  <si>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</si>
  <si>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</si>
  <si>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</si>
  <si>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</si>
  <si>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</si>
  <si>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</si>
  <si>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</si>
  <si>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</si>
  <si>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</si>
  <si>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</si>
  <si>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</si>
  <si>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</si>
  <si>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</si>
  <si>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</si>
  <si>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</si>
  <si>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</si>
  <si>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</si>
  <si>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</si>
  <si>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</si>
  <si>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</si>
  <si>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</si>
  <si>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</si>
  <si>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</si>
  <si>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</si>
  <si>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</si>
  <si>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</si>
  <si>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</si>
  <si>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</si>
  <si>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</si>
  <si>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</si>
  <si>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</si>
  <si>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</si>
  <si>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</si>
  <si>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</si>
  <si>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</si>
  <si>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</si>
  <si>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</si>
  <si>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</si>
  <si>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</si>
  <si>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</si>
  <si>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</si>
  <si>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</si>
  <si>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</si>
  <si>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</si>
  <si>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</si>
  <si>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</si>
  <si>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</si>
  <si>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</si>
  <si>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</si>
  <si>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</si>
  <si>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</si>
  <si>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</si>
  <si>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</si>
  <si>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</si>
  <si>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</si>
  <si>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</si>
  <si>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</si>
  <si>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</si>
  <si>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</si>
  <si>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</si>
  <si>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</si>
  <si>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</si>
  <si>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</si>
  <si>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</si>
  <si>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</si>
  <si>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</si>
  <si>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</si>
  <si>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</si>
  <si>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</si>
  <si>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</si>
  <si>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</si>
  <si>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</si>
  <si>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</si>
  <si>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</si>
  <si>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</si>
  <si>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</si>
  <si>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</si>
  <si>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</si>
  <si>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</si>
  <si>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</si>
  <si>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</si>
  <si>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</si>
  <si>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</si>
  <si>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</si>
  <si>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</si>
  <si>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</si>
  <si>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</si>
  <si>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</si>
  <si>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</si>
  <si>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</si>
  <si>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</si>
  <si>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</si>
  <si>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</si>
  <si>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</si>
  <si>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</si>
  <si>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</si>
  <si>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</si>
  <si>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</si>
  <si>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</si>
  <si>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</si>
  <si>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</si>
  <si>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</si>
  <si>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</si>
  <si>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</si>
  <si>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</si>
  <si>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</si>
  <si>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</si>
  <si>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</si>
  <si>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</si>
  <si>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</si>
  <si>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</si>
  <si>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</si>
  <si>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</si>
  <si>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</si>
  <si>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</si>
  <si>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</si>
  <si>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</si>
  <si>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</si>
  <si>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</si>
  <si>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</si>
  <si>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</si>
  <si>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</si>
  <si>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</si>
  <si>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</si>
  <si>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</si>
  <si>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</si>
  <si>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</si>
  <si>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</si>
  <si>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</si>
  <si>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</si>
  <si>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</si>
  <si>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</si>
  <si>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</si>
  <si>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</si>
  <si>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</si>
  <si>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</si>
  <si>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</si>
  <si>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</si>
  <si>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</si>
  <si>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</si>
  <si>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</si>
  <si>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</si>
  <si>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</si>
  <si>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</si>
  <si>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</si>
  <si>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</si>
  <si>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</si>
  <si>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</si>
  <si>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</si>
  <si>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</si>
  <si>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</si>
  <si>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</si>
  <si>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</si>
  <si>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</si>
  <si>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</si>
  <si>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</si>
  <si>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</si>
  <si>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</si>
  <si>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</si>
  <si>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</si>
  <si>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</si>
  <si>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</si>
  <si>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</si>
  <si>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</si>
  <si>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</si>
  <si>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</si>
  <si>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</si>
  <si>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</si>
  <si>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</si>
  <si>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</si>
  <si>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</si>
  <si>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</si>
  <si>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</si>
  <si>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</si>
  <si>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</si>
  <si>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</si>
  <si>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</si>
  <si>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</si>
  <si>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</si>
  <si>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</si>
  <si>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</si>
  <si>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</si>
  <si>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</si>
  <si>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</si>
  <si>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</si>
  <si>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</si>
  <si>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</si>
  <si>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</si>
  <si>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</si>
  <si>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</si>
  <si>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</si>
  <si>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</si>
  <si>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</si>
  <si>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</si>
  <si>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</si>
  <si>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</si>
  <si>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</si>
  <si>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</si>
  <si>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</si>
  <si>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</si>
  <si>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</si>
  <si>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</si>
  <si>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</si>
  <si>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</si>
  <si>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</si>
  <si>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</si>
  <si>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</si>
  <si>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</si>
  <si>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</si>
  <si>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</si>
  <si>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</si>
  <si>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</si>
  <si>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</si>
  <si>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</si>
  <si>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</si>
  <si>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</si>
  <si>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</si>
  <si>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</si>
  <si>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</si>
  <si>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</si>
  <si>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</si>
  <si>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</si>
  <si>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</si>
  <si>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</si>
  <si>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</si>
  <si>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</si>
  <si>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</si>
  <si>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</si>
  <si>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</si>
  <si>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</si>
  <si>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</si>
  <si>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</si>
  <si>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</si>
  <si>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</si>
  <si>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</si>
  <si>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</si>
  <si>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</si>
  <si>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</si>
  <si>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</si>
  <si>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</si>
  <si>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</si>
  <si>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</si>
  <si>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</si>
  <si>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</si>
  <si>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</si>
  <si>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</si>
  <si>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</si>
  <si>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</si>
  <si>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</si>
  <si>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</si>
  <si>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</si>
  <si>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</si>
  <si>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</si>
  <si>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</si>
  <si>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</si>
  <si>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</si>
  <si>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</si>
  <si>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</si>
  <si>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</si>
  <si>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</si>
  <si>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</si>
  <si>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</si>
  <si>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</si>
  <si>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</si>
  <si>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</si>
  <si>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</si>
  <si>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</si>
  <si>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</si>
  <si>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</si>
  <si>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</si>
  <si>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</si>
  <si>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</si>
  <si>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</si>
  <si>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</si>
  <si>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</si>
  <si>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</si>
  <si>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</si>
  <si>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</si>
  <si>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</si>
  <si>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</si>
  <si>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</si>
  <si>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</si>
  <si>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</si>
  <si>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</si>
  <si>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</si>
  <si>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</si>
  <si>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</si>
  <si>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</si>
  <si>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</si>
  <si>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</si>
  <si>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</si>
  <si>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</si>
  <si>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</si>
  <si>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</si>
  <si>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</si>
  <si>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</si>
  <si>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</si>
  <si>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</si>
  <si>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</si>
  <si>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</si>
  <si>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</si>
  <si>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</si>
  <si>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</si>
  <si>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</si>
  <si>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</si>
  <si>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</si>
  <si>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</si>
  <si>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</si>
  <si>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</si>
  <si>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</si>
  <si>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</si>
  <si>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</si>
  <si>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</si>
  <si>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</si>
  <si>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</si>
  <si>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</si>
  <si>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</si>
  <si>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</si>
  <si>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</si>
  <si>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</si>
  <si>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</si>
  <si>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</si>
  <si>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</si>
  <si>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</si>
  <si>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</si>
  <si>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</si>
  <si>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</si>
  <si>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</si>
  <si>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</si>
  <si>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</si>
  <si>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</si>
  <si>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</si>
  <si>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</si>
  <si>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</si>
  <si>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</si>
  <si>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</si>
  <si>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</si>
  <si>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</si>
  <si>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</si>
  <si>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</si>
  <si>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</si>
  <si>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</si>
  <si>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</si>
  <si>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</si>
  <si>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</si>
  <si>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</si>
  <si>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</si>
  <si>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</si>
  <si>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</si>
  <si>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</si>
  <si>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</si>
  <si>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</si>
  <si>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</si>
  <si>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</si>
  <si>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</si>
  <si>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</si>
  <si>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</si>
  <si>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</si>
  <si>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</si>
  <si>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</si>
  <si>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</si>
  <si>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</si>
  <si>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</si>
  <si>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</si>
  <si>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</si>
  <si>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</si>
  <si>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</si>
  <si>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</si>
  <si>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</si>
  <si>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</si>
  <si>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</si>
  <si>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</si>
  <si>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</si>
  <si>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</si>
  <si>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</si>
  <si>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</si>
  <si>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</si>
  <si>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</si>
  <si>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</si>
  <si>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</si>
  <si>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</si>
  <si>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</si>
  <si>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</si>
  <si>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</si>
  <si>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</si>
  <si>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</si>
  <si>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</si>
  <si>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</si>
  <si>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</si>
  <si>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</si>
  <si>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</si>
  <si>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</si>
  <si>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</si>
  <si>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</si>
  <si>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</si>
  <si>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</si>
  <si>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</si>
  <si>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</si>
  <si>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</si>
  <si>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</si>
  <si>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</si>
  <si>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</si>
  <si>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</si>
  <si>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</si>
  <si>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</si>
  <si>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</si>
  <si>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</si>
  <si>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</si>
  <si>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</si>
  <si>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</si>
  <si>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</si>
  <si>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</si>
  <si>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</si>
  <si>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</si>
  <si>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</si>
  <si>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</si>
  <si>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</si>
  <si>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</si>
  <si>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</si>
  <si>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</si>
  <si>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</si>
  <si>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</si>
  <si>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</si>
  <si>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</si>
  <si>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</si>
  <si>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</si>
  <si>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</si>
  <si>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</si>
  <si>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</si>
  <si>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</si>
  <si>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</si>
  <si>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</si>
  <si>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</si>
  <si>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</si>
  <si>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</si>
  <si>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</si>
  <si>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</si>
  <si>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</si>
  <si>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</si>
  <si>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</si>
  <si>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</si>
  <si>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</si>
  <si>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</si>
  <si>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</si>
  <si>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</si>
  <si>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</si>
  <si>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</si>
  <si>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</si>
  <si>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</si>
  <si>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</si>
  <si>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</si>
  <si>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</si>
  <si>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</si>
  <si>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</si>
  <si>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</si>
  <si>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</si>
  <si>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</si>
  <si>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</si>
  <si>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</si>
  <si>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</si>
  <si>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</si>
  <si>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</si>
  <si>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</si>
  <si>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</si>
  <si>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</si>
  <si>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</si>
  <si>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</si>
  <si>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</si>
  <si>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</si>
  <si>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</si>
  <si>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</si>
  <si>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</si>
  <si>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</si>
  <si>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</si>
  <si>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</si>
  <si>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</si>
  <si>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</si>
  <si>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</si>
  <si>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</si>
  <si>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</si>
  <si>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</si>
  <si>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</si>
  <si>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</si>
  <si>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</si>
  <si>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</si>
  <si>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</si>
  <si>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</si>
  <si>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</si>
  <si>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</si>
  <si>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</si>
  <si>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</si>
  <si>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</si>
  <si>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</si>
  <si>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</si>
  <si>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</si>
  <si>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</si>
  <si>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</si>
  <si>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</si>
  <si>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</si>
  <si>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</si>
  <si>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</si>
  <si>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</si>
  <si>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</si>
  <si>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</si>
  <si>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</si>
  <si>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</si>
  <si>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</si>
  <si>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</si>
  <si>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</si>
  <si>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</si>
  <si>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</si>
  <si>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</si>
  <si>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</si>
  <si>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</si>
  <si>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</si>
  <si>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</si>
  <si>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</si>
  <si>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</si>
  <si>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</si>
  <si>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</si>
  <si>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</si>
  <si>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</si>
  <si>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</si>
  <si>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</si>
  <si>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</si>
  <si>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</si>
  <si>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</si>
  <si>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</si>
  <si>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</si>
  <si>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</si>
  <si>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</si>
  <si>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</si>
  <si>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</si>
  <si>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</si>
  <si>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</si>
  <si>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</si>
  <si>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</si>
  <si>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</si>
  <si>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</si>
  <si>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</si>
  <si>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</si>
  <si>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</si>
  <si>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</si>
  <si>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</si>
  <si>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</si>
  <si>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</si>
  <si>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</si>
  <si>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</si>
  <si>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</si>
  <si>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</si>
  <si>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</si>
  <si>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</si>
  <si>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</si>
  <si>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</si>
  <si>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</si>
  <si>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</si>
  <si>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</si>
  <si>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</si>
  <si>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</si>
  <si>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</si>
  <si>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</si>
  <si>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</si>
  <si>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</si>
  <si>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</si>
  <si>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</si>
  <si>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</si>
  <si>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</si>
  <si>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</si>
  <si>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</si>
  <si>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</si>
  <si>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</si>
  <si>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</si>
  <si>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</si>
  <si>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</si>
  <si>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</si>
  <si>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</si>
  <si>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</si>
  <si>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</si>
  <si>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</si>
  <si>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</si>
  <si>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</si>
  <si>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</si>
  <si>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</si>
  <si>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</si>
  <si>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</si>
  <si>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</si>
  <si>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</si>
  <si>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</si>
  <si>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</si>
  <si>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</si>
  <si>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</si>
  <si>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</si>
  <si>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</si>
  <si>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</si>
  <si>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</si>
  <si>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</si>
  <si>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</si>
  <si>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</si>
  <si>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</si>
  <si>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</si>
  <si>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</si>
  <si>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</si>
  <si>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</si>
  <si>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</si>
  <si>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</si>
  <si>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</si>
  <si>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</si>
  <si>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</si>
  <si>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</si>
  <si>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</si>
  <si>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</si>
  <si>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</si>
  <si>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</si>
  <si>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</si>
  <si>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</si>
  <si>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</si>
  <si>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</si>
  <si>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</si>
  <si>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</si>
  <si>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</si>
  <si>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</si>
  <si>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</si>
  <si>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</si>
  <si>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</si>
  <si>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</si>
  <si>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</si>
  <si>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</si>
  <si>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</si>
  <si>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</si>
  <si>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</si>
  <si>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</si>
  <si>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</si>
  <si>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</si>
  <si>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</si>
  <si>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</si>
  <si>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</si>
  <si>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</si>
  <si>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</si>
  <si>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</si>
  <si>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</si>
  <si>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</si>
  <si>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</si>
  <si>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</si>
  <si>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</si>
  <si>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</si>
  <si>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</si>
  <si>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</si>
  <si>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</si>
  <si>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</si>
  <si>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</si>
  <si>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</si>
  <si>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</si>
  <si>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</si>
  <si>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</si>
  <si>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</si>
  <si>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</si>
  <si>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</si>
  <si>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</si>
  <si>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</si>
  <si>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</si>
  <si>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</si>
  <si>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</si>
  <si>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</si>
  <si>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</si>
  <si>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</si>
  <si>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</si>
  <si>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</si>
  <si>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</si>
  <si>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</si>
  <si>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</si>
  <si>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</si>
  <si>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</si>
  <si>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</si>
  <si>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</si>
  <si>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</si>
  <si>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</si>
  <si>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</si>
  <si>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</si>
  <si>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</si>
  <si>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</si>
  <si>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</si>
  <si>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</si>
  <si>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</si>
  <si>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</si>
  <si>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</si>
  <si>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</si>
  <si>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</si>
  <si>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</si>
  <si>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</si>
  <si>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</si>
  <si>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</si>
  <si>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</si>
  <si>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</si>
  <si>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</si>
  <si>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</si>
  <si>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</si>
  <si>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</si>
  <si>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</si>
  <si>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</si>
  <si>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</si>
  <si>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</si>
  <si>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</si>
  <si>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</si>
  <si>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</si>
  <si>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</si>
  <si>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</si>
  <si>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</si>
  <si>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</si>
  <si>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</si>
  <si>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</si>
  <si>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</si>
  <si>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</si>
  <si>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</si>
  <si>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</si>
  <si>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</si>
  <si>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</si>
  <si>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</si>
  <si>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</si>
  <si>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</si>
  <si>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</si>
  <si>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</si>
  <si>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</si>
  <si>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</si>
  <si>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</si>
  <si>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</si>
  <si>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</si>
  <si>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</si>
  <si>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</si>
  <si>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</si>
  <si>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</si>
  <si>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</si>
  <si>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</si>
  <si>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</si>
  <si>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</si>
  <si>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</si>
  <si>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</si>
  <si>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</si>
  <si>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</si>
  <si>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</si>
  <si>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</si>
  <si>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</si>
  <si>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</si>
  <si>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</si>
  <si>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</si>
  <si>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</si>
  <si>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</si>
  <si>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</si>
  <si>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</si>
  <si>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</si>
  <si>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</si>
  <si>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</si>
  <si>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</si>
  <si>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</si>
  <si>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</si>
  <si>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</si>
  <si>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</si>
  <si>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</si>
  <si>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</si>
  <si>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</si>
  <si>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</si>
  <si>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</si>
  <si>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</si>
  <si>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</si>
  <si>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</si>
  <si>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</si>
  <si>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</si>
  <si>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</si>
  <si>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</si>
  <si>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</si>
  <si>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</si>
  <si>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</si>
  <si>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</si>
  <si>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</si>
  <si>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</si>
  <si>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</si>
  <si>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</si>
  <si>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</si>
  <si>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</si>
  <si>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</si>
  <si>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</si>
  <si>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</si>
  <si>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</si>
  <si>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</si>
  <si>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</si>
  <si>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</si>
  <si>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</si>
  <si>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</si>
  <si>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</si>
  <si>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</si>
  <si>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</si>
  <si>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</si>
  <si>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</si>
  <si>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</si>
  <si>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</si>
  <si>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</si>
  <si>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</si>
  <si>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</si>
  <si>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</si>
  <si>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</si>
  <si>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</si>
  <si>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</si>
  <si>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</si>
  <si>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</si>
  <si>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</si>
  <si>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</si>
  <si>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</si>
  <si>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</si>
  <si>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</si>
  <si>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</si>
  <si>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</si>
  <si>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</si>
  <si>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</si>
  <si>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</si>
  <si>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</si>
  <si>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</si>
  <si>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</si>
  <si>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</si>
  <si>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</si>
  <si>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</si>
  <si>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</si>
  <si>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</si>
  <si>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</si>
  <si>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</si>
  <si>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</si>
  <si>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</si>
  <si>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</si>
  <si>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</si>
  <si>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</si>
  <si>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</si>
  <si>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</si>
  <si>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</si>
  <si>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</si>
  <si>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</si>
  <si>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</si>
  <si>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</si>
  <si>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</si>
  <si>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</si>
  <si>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</si>
  <si>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</si>
  <si>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</si>
  <si>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</si>
  <si>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</si>
  <si>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</si>
  <si>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</si>
  <si>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</si>
  <si>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</si>
  <si>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</si>
  <si>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</si>
  <si>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</si>
  <si>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</si>
  <si>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</si>
  <si>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</si>
  <si>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</si>
  <si>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</si>
  <si>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</si>
  <si>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</si>
  <si>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</si>
  <si>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</si>
  <si>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</si>
  <si>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</si>
  <si>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</si>
  <si>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</si>
  <si>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</si>
  <si>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</si>
  <si>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</si>
  <si>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</si>
  <si>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</si>
  <si>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</si>
  <si>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</si>
  <si>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</si>
  <si>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</si>
  <si>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</si>
  <si>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</si>
  <si>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</si>
  <si>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</si>
  <si>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</si>
  <si>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</si>
  <si>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</si>
  <si>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</si>
  <si>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</si>
  <si>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</si>
  <si>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</si>
  <si>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</si>
  <si>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</si>
  <si>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</si>
  <si>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</si>
  <si>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</si>
  <si>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</si>
  <si>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</si>
  <si>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</si>
  <si>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</si>
  <si>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</si>
  <si>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</si>
  <si>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</si>
  <si>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</si>
  <si>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</si>
  <si>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</si>
  <si>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</si>
  <si>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</si>
  <si>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</si>
  <si>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</si>
  <si>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</si>
  <si>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</si>
  <si>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</si>
  <si>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</si>
  <si>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</si>
  <si>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</si>
  <si>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</si>
  <si>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</si>
  <si>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</si>
  <si>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</si>
  <si>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</si>
  <si>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</si>
  <si>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</si>
  <si>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</si>
  <si>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</si>
  <si>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</si>
  <si>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</si>
  <si>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</si>
  <si>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</si>
  <si>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</si>
  <si>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</si>
  <si>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</si>
  <si>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</si>
  <si>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</si>
  <si>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</si>
  <si>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</si>
  <si>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</si>
  <si>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</si>
  <si>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</si>
  <si>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</si>
  <si>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</si>
  <si>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</si>
  <si>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</si>
  <si>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</si>
  <si>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</si>
  <si>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</si>
  <si>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</si>
  <si>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</si>
  <si>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</si>
  <si>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</si>
  <si>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</si>
  <si>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</si>
  <si>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</si>
  <si>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</si>
  <si>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</si>
  <si>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</si>
  <si>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</si>
  <si>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</si>
  <si>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</si>
  <si>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</si>
  <si>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</si>
  <si>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</si>
  <si>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</si>
  <si>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</si>
  <si>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</si>
  <si>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</si>
  <si>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</si>
  <si>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</si>
  <si>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</si>
  <si>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</si>
  <si>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</si>
  <si>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</si>
  <si>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</si>
  <si>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</si>
  <si>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</si>
  <si>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</si>
  <si>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</si>
  <si>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</si>
  <si>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</si>
  <si>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</si>
  <si>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</si>
  <si>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</si>
  <si>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</si>
  <si>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</si>
  <si>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</si>
  <si>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</si>
  <si>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</si>
  <si>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</si>
  <si>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</si>
  <si>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</si>
  <si>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</si>
  <si>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</si>
  <si>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</si>
  <si>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</si>
  <si>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</si>
  <si>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</si>
  <si>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</si>
  <si>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</si>
  <si>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</si>
  <si>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</si>
  <si>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</si>
  <si>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</si>
  <si>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</si>
  <si>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</si>
  <si>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</si>
  <si>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</si>
  <si>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</si>
  <si>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</si>
  <si>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</si>
  <si>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</si>
  <si>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</si>
  <si>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</si>
  <si>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</si>
  <si>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</si>
  <si>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</si>
  <si>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</si>
  <si>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</si>
  <si>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</si>
  <si>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</si>
  <si>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</si>
  <si>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</si>
  <si>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</si>
  <si>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</si>
  <si>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</si>
  <si>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</si>
  <si>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</si>
  <si>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</si>
  <si>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</si>
  <si>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</si>
  <si>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</si>
  <si>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</si>
  <si>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</si>
  <si>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</si>
  <si>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</si>
  <si>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</si>
  <si>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</si>
  <si>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</si>
  <si>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</si>
  <si>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</si>
  <si>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</si>
  <si>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</si>
  <si>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</si>
  <si>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</si>
  <si>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</si>
  <si>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</si>
  <si>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</si>
  <si>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</si>
  <si>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</si>
  <si>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</si>
  <si>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</si>
  <si>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</si>
  <si>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</si>
  <si>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</si>
  <si>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</si>
  <si>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</si>
  <si>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</si>
  <si>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</si>
  <si>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</si>
  <si>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</si>
  <si>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</si>
  <si>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</si>
  <si>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</si>
  <si>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</si>
  <si>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</si>
  <si>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</si>
  <si>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</si>
  <si>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</si>
  <si>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</si>
  <si>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</si>
  <si>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</si>
  <si>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</si>
  <si>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</si>
  <si>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</si>
  <si>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</si>
  <si>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</si>
  <si>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</si>
  <si>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</si>
  <si>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</si>
  <si>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</si>
  <si>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</si>
  <si>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</si>
  <si>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</si>
  <si>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</si>
  <si>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</si>
  <si>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</si>
  <si>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</si>
  <si>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</si>
  <si>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</si>
  <si>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</si>
  <si>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</si>
  <si>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</si>
  <si>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</si>
  <si>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</si>
  <si>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</si>
  <si>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</si>
  <si>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</si>
  <si>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</si>
  <si>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</si>
  <si>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</si>
  <si>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</si>
  <si>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</si>
  <si>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</si>
  <si>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</si>
  <si>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</si>
  <si>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</si>
  <si>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</si>
  <si>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</si>
  <si>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</si>
  <si>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</si>
  <si>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</si>
  <si>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</si>
  <si>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</si>
  <si>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</si>
  <si>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</si>
  <si>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</si>
  <si>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</si>
  <si>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</si>
  <si>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</si>
  <si>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</si>
  <si>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</si>
  <si>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</si>
  <si>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</si>
  <si>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</si>
  <si>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</si>
  <si>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</si>
  <si>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</si>
  <si>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</si>
  <si>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</si>
  <si>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</si>
  <si>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</si>
  <si>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</si>
  <si>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</si>
  <si>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</si>
  <si>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</si>
  <si>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</si>
  <si>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</si>
  <si>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</si>
  <si>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</si>
  <si>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</si>
  <si>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</si>
  <si>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</si>
  <si>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</si>
  <si>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</si>
  <si>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</si>
  <si>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</si>
  <si>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</si>
  <si>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</si>
  <si>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</si>
  <si>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</si>
  <si>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</si>
  <si>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</si>
  <si>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</si>
  <si>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</si>
  <si>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</si>
  <si>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</si>
  <si>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</si>
  <si>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</si>
  <si>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</si>
  <si>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</si>
  <si>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</si>
  <si>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</si>
  <si>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</si>
  <si>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</si>
  <si>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</si>
  <si>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</si>
  <si>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</si>
  <si>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</si>
  <si>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</si>
  <si>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</si>
  <si>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</si>
  <si>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</si>
  <si>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</si>
  <si>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</si>
  <si>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</si>
  <si>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</si>
  <si>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</si>
  <si>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</si>
  <si>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</si>
  <si>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</si>
  <si>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</si>
  <si>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</si>
  <si>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</si>
  <si>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</si>
  <si>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</si>
  <si>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</si>
  <si>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</si>
  <si>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</si>
  <si>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</si>
  <si>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</si>
  <si>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</si>
  <si>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</si>
  <si>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</si>
  <si>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</si>
  <si>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</si>
  <si>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</si>
  <si>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</si>
  <si>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</si>
  <si>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</si>
  <si>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</si>
  <si>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</si>
  <si>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</si>
  <si>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</si>
  <si>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</si>
  <si>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</si>
  <si>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</si>
  <si>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</si>
  <si>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</si>
  <si>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</si>
  <si>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</si>
  <si>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</si>
  <si>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</si>
  <si>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</si>
  <si>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</si>
  <si>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</si>
  <si>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</si>
  <si>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</si>
  <si>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</si>
  <si>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</si>
  <si>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</si>
  <si>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</si>
  <si>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</si>
  <si>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</si>
  <si>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</si>
  <si>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</si>
  <si>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</si>
  <si>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</si>
  <si>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</si>
  <si>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</si>
  <si>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</si>
  <si>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</si>
  <si>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</si>
  <si>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</si>
  <si>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</si>
  <si>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</si>
  <si>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</si>
  <si>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</si>
  <si>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</si>
  <si>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</si>
  <si>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</si>
  <si>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</si>
  <si>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</si>
  <si>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</si>
  <si>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</si>
  <si>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</si>
  <si>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</si>
  <si>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</si>
  <si>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</si>
  <si>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</si>
  <si>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</si>
  <si>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</si>
  <si>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</si>
  <si>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</si>
  <si>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</si>
  <si>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</si>
  <si>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</si>
  <si>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</si>
  <si>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</si>
  <si>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</si>
  <si>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</si>
  <si>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</si>
  <si>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</si>
  <si>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</si>
  <si>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</si>
  <si>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</si>
  <si>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</si>
  <si>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</si>
  <si>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</si>
  <si>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</si>
  <si>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</si>
  <si>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</si>
  <si>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</si>
  <si>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</si>
  <si>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</si>
  <si>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</si>
  <si>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</si>
  <si>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</si>
  <si>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</si>
  <si>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</si>
  <si>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</si>
  <si>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</si>
  <si>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</si>
  <si>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</si>
  <si>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</si>
  <si>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</si>
  <si>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</si>
  <si>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</si>
  <si>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</si>
  <si>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</si>
  <si>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</si>
  <si>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</si>
  <si>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</si>
  <si>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</si>
  <si>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</si>
  <si>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</si>
  <si>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</si>
  <si>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</si>
  <si>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</si>
  <si>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</si>
  <si>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</si>
  <si>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</si>
  <si>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</si>
  <si>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</si>
  <si>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</si>
  <si>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</si>
  <si>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</si>
  <si>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</si>
  <si>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</si>
  <si>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</si>
  <si>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</si>
  <si>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</si>
  <si>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</si>
  <si>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</si>
  <si>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</si>
  <si>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</si>
  <si>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</si>
  <si>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</si>
  <si>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</si>
  <si>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</si>
  <si>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</si>
  <si>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</si>
  <si>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</si>
  <si>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</si>
  <si>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</si>
  <si>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</si>
  <si>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</si>
  <si>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</si>
  <si>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</si>
  <si>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</si>
  <si>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</si>
  <si>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</si>
  <si>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</si>
  <si>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</si>
  <si>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</si>
  <si>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</si>
  <si>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</si>
  <si>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</si>
  <si>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</si>
  <si>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</si>
  <si>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</si>
  <si>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</si>
  <si>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</si>
  <si>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</si>
  <si>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</si>
  <si>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</si>
  <si>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</si>
  <si>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</si>
  <si>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</si>
  <si>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</si>
  <si>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</si>
  <si>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</si>
  <si>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</si>
  <si>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</si>
  <si>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</si>
  <si>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</si>
  <si>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</si>
  <si>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</si>
  <si>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</si>
  <si>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</si>
  <si>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</si>
  <si>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</si>
  <si>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</si>
  <si>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</si>
  <si>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</si>
  <si>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</si>
  <si>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</si>
  <si>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</si>
  <si>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</si>
  <si>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</si>
  <si>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</si>
  <si>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</si>
  <si>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</si>
  <si>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</si>
  <si>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</si>
  <si>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</si>
  <si>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</si>
  <si>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</si>
  <si>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</si>
  <si>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</si>
  <si>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</si>
  <si>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</si>
  <si>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</si>
  <si>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</si>
  <si>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</si>
  <si>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</si>
  <si>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</si>
  <si>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</si>
  <si>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</si>
  <si>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</si>
  <si>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</si>
  <si>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</si>
  <si>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</si>
  <si>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</si>
  <si>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</si>
  <si>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</si>
  <si>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</si>
  <si>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</si>
  <si>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</si>
  <si>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</si>
  <si>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</si>
  <si>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</si>
  <si>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</si>
  <si>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</si>
  <si>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</si>
  <si>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</si>
  <si>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</si>
  <si>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</si>
  <si>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</si>
  <si>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</si>
  <si>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</si>
  <si>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</si>
  <si>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</si>
  <si>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</si>
  <si>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</si>
  <si>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</si>
  <si>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</si>
  <si>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</si>
  <si>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</si>
  <si>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</si>
  <si>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</si>
  <si>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</si>
  <si>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</si>
  <si>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</si>
  <si>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</si>
  <si>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</si>
  <si>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</si>
  <si>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</si>
  <si>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</si>
  <si>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</si>
  <si>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</si>
  <si>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</si>
  <si>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</si>
  <si>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</si>
  <si>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</si>
  <si>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</si>
  <si>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</si>
  <si>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</si>
  <si>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</si>
  <si>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</si>
  <si>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</si>
  <si>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</si>
  <si>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</si>
  <si>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</si>
  <si>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</si>
  <si>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</si>
  <si>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</si>
  <si>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</si>
  <si>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</si>
  <si>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</si>
  <si>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</si>
  <si>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</si>
  <si>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</si>
  <si>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</si>
  <si>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</si>
  <si>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</si>
  <si>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</si>
  <si>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</si>
  <si>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</si>
  <si>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</si>
  <si>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</si>
  <si>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</si>
  <si>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</si>
  <si>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</si>
  <si>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</si>
  <si>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</si>
  <si>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</si>
  <si>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</si>
  <si>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</si>
  <si>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</si>
  <si>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</si>
  <si>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</si>
  <si>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</si>
  <si>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</si>
  <si>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</si>
  <si>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</si>
  <si>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</si>
  <si>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</si>
  <si>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</si>
  <si>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</si>
  <si>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</si>
  <si>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</si>
  <si>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</si>
  <si>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</si>
  <si>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</si>
  <si>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</si>
  <si>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</si>
  <si>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</si>
  <si>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</si>
  <si>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</si>
  <si>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</si>
  <si>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</si>
  <si>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</si>
  <si>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</si>
  <si>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</si>
  <si>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</si>
  <si>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</si>
  <si>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</si>
  <si>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</si>
  <si>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</si>
  <si>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</si>
  <si>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</si>
  <si>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</si>
  <si>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</si>
  <si>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</si>
  <si>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</si>
  <si>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</si>
  <si>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</si>
  <si>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</si>
  <si>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</si>
  <si>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</si>
  <si>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</si>
  <si>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</si>
  <si>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</si>
  <si>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</si>
  <si>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</si>
  <si>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</si>
  <si>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</si>
  <si>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</si>
  <si>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</si>
  <si>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</si>
  <si>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</si>
  <si>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</si>
  <si>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</si>
  <si>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</si>
  <si>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</si>
  <si>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</si>
  <si>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</si>
  <si>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</si>
  <si>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</si>
  <si>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</si>
  <si>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</si>
  <si>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</si>
  <si>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</si>
  <si>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</si>
  <si>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</si>
  <si>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</si>
  <si>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</si>
  <si>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</si>
  <si>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</si>
  <si>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</si>
  <si>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</si>
  <si>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</si>
  <si>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</si>
  <si>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</si>
  <si>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</si>
  <si>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</si>
  <si>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</si>
  <si>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</si>
  <si>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</si>
  <si>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</si>
  <si>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</si>
  <si>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</si>
  <si>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</si>
  <si>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</si>
  <si>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</si>
  <si>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</si>
  <si>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</si>
  <si>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</si>
  <si>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</si>
  <si>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</si>
  <si>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</si>
  <si>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</si>
  <si>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</si>
  <si>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</si>
  <si>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</si>
  <si>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</si>
  <si>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</si>
  <si>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</si>
  <si>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</si>
  <si>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</si>
  <si>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</si>
  <si>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</si>
  <si>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</si>
  <si>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</si>
  <si>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</si>
  <si>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</si>
  <si>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</si>
  <si>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</si>
  <si>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</si>
  <si>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</si>
  <si>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</si>
  <si>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</si>
  <si>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</si>
  <si>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</si>
  <si>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</si>
  <si>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</si>
  <si>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</si>
  <si>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</si>
  <si>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</si>
  <si>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</si>
  <si>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</si>
  <si>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</si>
  <si>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</si>
  <si>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</si>
  <si>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</si>
  <si>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</si>
  <si>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</si>
  <si>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</si>
  <si>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</si>
  <si>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</si>
  <si>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</si>
  <si>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</si>
  <si>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</si>
  <si>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</si>
  <si>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</si>
  <si>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</si>
  <si>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</si>
  <si>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</si>
  <si>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</si>
  <si>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</si>
  <si>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</si>
  <si>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</si>
  <si>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</si>
  <si>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</si>
  <si>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</si>
  <si>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</si>
  <si>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</si>
  <si>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</si>
  <si>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</si>
  <si>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</si>
  <si>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</si>
  <si>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</si>
  <si>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</si>
  <si>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</si>
  <si>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</si>
  <si>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</si>
  <si>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</si>
  <si>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</si>
  <si>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</si>
  <si>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</si>
  <si>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</si>
  <si>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</si>
  <si>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</si>
  <si>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</si>
  <si>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</si>
  <si>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</si>
  <si>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</si>
  <si>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</si>
  <si>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</si>
  <si>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</si>
  <si>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</si>
  <si>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</si>
  <si>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</si>
  <si>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</si>
  <si>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</si>
  <si>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</si>
  <si>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</si>
  <si>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</si>
  <si>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</si>
  <si>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</si>
  <si>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</si>
  <si>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</si>
  <si>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</si>
  <si>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</si>
  <si>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</si>
  <si>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</si>
  <si>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</si>
  <si>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</si>
  <si>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</si>
  <si>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</si>
  <si>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</si>
  <si>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</si>
  <si>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</si>
  <si>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</si>
  <si>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</si>
  <si>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</si>
  <si>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</si>
  <si>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</si>
  <si>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</si>
  <si>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</si>
  <si>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</si>
  <si>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</si>
  <si>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</si>
  <si>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</si>
  <si>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</si>
  <si>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</si>
  <si>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</si>
  <si>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</si>
  <si>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</si>
  <si>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</si>
  <si>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</si>
  <si>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</si>
  <si>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</si>
  <si>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</si>
  <si>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</si>
  <si>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</si>
  <si>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</si>
  <si>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</si>
  <si>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</si>
  <si>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</si>
  <si>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</si>
  <si>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</si>
  <si>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</si>
  <si>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</si>
  <si>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</si>
  <si>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</si>
  <si>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</si>
  <si>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</si>
  <si>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</si>
  <si>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</si>
  <si>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</si>
  <si>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</si>
  <si>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</si>
  <si>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</si>
  <si>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</si>
  <si>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</si>
  <si>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</si>
  <si>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</si>
  <si>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</si>
  <si>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</si>
  <si>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</si>
  <si>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</si>
  <si>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</si>
  <si>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</si>
  <si>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</si>
  <si>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</si>
  <si>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</si>
  <si>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</si>
  <si>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</si>
  <si>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</si>
  <si>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</si>
  <si>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</si>
  <si>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</si>
  <si>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</si>
  <si>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</si>
  <si>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</si>
  <si>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</si>
  <si>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</si>
  <si>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</si>
  <si>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</si>
  <si>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</si>
  <si>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</si>
  <si>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</si>
  <si>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</si>
  <si>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</si>
  <si>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</si>
  <si>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</si>
  <si>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</si>
  <si>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</si>
  <si>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</si>
  <si>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</si>
  <si>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</si>
  <si>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</si>
  <si>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</si>
  <si>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</si>
  <si>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</si>
  <si>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</si>
  <si>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</si>
  <si>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</si>
  <si>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</si>
  <si>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</si>
  <si>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</si>
  <si>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</si>
  <si>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</si>
  <si>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</si>
  <si>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</si>
  <si>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</si>
  <si>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</si>
  <si>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</si>
  <si>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</si>
  <si>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</si>
  <si>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</si>
  <si>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</si>
  <si>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</si>
  <si>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</si>
  <si>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</si>
  <si>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</si>
  <si>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</si>
  <si>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</si>
  <si>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</si>
  <si>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</si>
  <si>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</si>
  <si>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</si>
  <si>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</si>
  <si>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</si>
  <si>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</si>
  <si>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</si>
  <si>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</si>
  <si>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</si>
  <si>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</si>
  <si>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</si>
  <si>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</si>
  <si>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</si>
  <si>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</si>
  <si>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</si>
  <si>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</si>
  <si>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</si>
  <si>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</si>
  <si>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</si>
  <si>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</si>
  <si>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</si>
  <si>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</si>
  <si>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</si>
  <si>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</si>
  <si>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</si>
  <si>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</si>
  <si>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</si>
  <si>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</si>
  <si>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</si>
  <si>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</si>
  <si>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</si>
  <si>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</si>
  <si>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</si>
  <si>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</si>
  <si>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</si>
  <si>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</si>
  <si>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</si>
  <si>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</si>
  <si>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</si>
  <si>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</si>
  <si>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</si>
  <si>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</si>
  <si>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</si>
  <si>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</si>
  <si>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</si>
  <si>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</si>
  <si>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</si>
  <si>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</si>
  <si>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</si>
  <si>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</si>
  <si>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</si>
  <si>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</si>
  <si>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</si>
  <si>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</si>
  <si>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</si>
  <si>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</si>
  <si>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</si>
  <si>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</si>
  <si>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</si>
  <si>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</si>
  <si>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</si>
  <si>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</si>
  <si>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</si>
  <si>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</si>
  <si>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</si>
  <si>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</si>
  <si>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</si>
  <si>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</si>
  <si>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</si>
  <si>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</si>
  <si>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</si>
  <si>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</si>
  <si>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</si>
  <si>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</si>
  <si>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</si>
  <si>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</si>
  <si>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</si>
  <si>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</si>
  <si>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</si>
  <si>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</si>
  <si>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</si>
  <si>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</si>
  <si>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</si>
  <si>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</si>
  <si>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</si>
  <si>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</si>
  <si>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</si>
  <si>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</si>
  <si>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</si>
  <si>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</si>
  <si>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</si>
  <si>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</si>
  <si>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</si>
  <si>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</si>
  <si>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</si>
  <si>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</si>
  <si>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</si>
  <si>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</si>
  <si>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</si>
  <si>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</si>
  <si>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</si>
  <si>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</si>
  <si>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</si>
  <si>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</si>
  <si>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</si>
  <si>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</si>
  <si>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</si>
  <si>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</si>
  <si>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</si>
  <si>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</si>
  <si>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</si>
  <si>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</si>
  <si>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</si>
  <si>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</si>
  <si>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</si>
  <si>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</si>
  <si>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</si>
  <si>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</si>
  <si>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</si>
  <si>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</si>
  <si>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</si>
  <si>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</si>
  <si>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</si>
  <si>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</si>
  <si>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</si>
  <si>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</si>
  <si>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</si>
  <si>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</si>
  <si>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</si>
  <si>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</si>
  <si>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</si>
  <si>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</si>
  <si>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</si>
  <si>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</si>
  <si>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</si>
  <si>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</si>
  <si>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</si>
  <si>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</si>
  <si>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</si>
  <si>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</si>
  <si>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</si>
  <si>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</si>
  <si>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</si>
  <si>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</si>
  <si>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</si>
  <si>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</si>
  <si>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</si>
  <si>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</si>
  <si>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</si>
  <si>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</si>
  <si>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</si>
  <si>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</si>
  <si>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</si>
  <si>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</si>
  <si>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</si>
  <si>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</si>
  <si>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</si>
  <si>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</si>
  <si>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</si>
  <si>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</si>
  <si>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</si>
  <si>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</si>
  <si>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</si>
  <si>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</si>
  <si>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</si>
  <si>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</si>
  <si>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</si>
  <si>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</si>
  <si>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</si>
  <si>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</si>
  <si>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</si>
  <si>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</si>
  <si>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</si>
  <si>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</si>
  <si>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</si>
  <si>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</si>
  <si>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</si>
  <si>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</si>
  <si>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</si>
  <si>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</si>
  <si>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</si>
  <si>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</si>
  <si>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</si>
  <si>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</si>
  <si>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</si>
  <si>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</si>
  <si>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</si>
  <si>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</si>
  <si>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</si>
  <si>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</si>
  <si>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</si>
  <si>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</si>
  <si>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</si>
  <si>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</si>
  <si>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</si>
  <si>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</si>
  <si>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</si>
  <si>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</si>
  <si>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</si>
  <si>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</si>
  <si>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</si>
  <si>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</si>
  <si>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</si>
  <si>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</si>
  <si>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</si>
  <si>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</si>
  <si>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</si>
  <si>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</si>
  <si>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</si>
  <si>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</si>
  <si>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</si>
  <si>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</si>
  <si>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</si>
  <si>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</si>
  <si>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</si>
  <si>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</si>
  <si>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</si>
  <si>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</si>
  <si>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</si>
  <si>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</si>
  <si>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</si>
  <si>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</si>
  <si>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</si>
  <si>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</si>
  <si>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</si>
  <si>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</si>
  <si>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</si>
  <si>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</si>
  <si>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</si>
  <si>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</si>
  <si>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</si>
  <si>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</si>
  <si>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</si>
  <si>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</si>
  <si>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</si>
  <si>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</si>
  <si>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</si>
  <si>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</si>
  <si>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</si>
  <si>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</si>
  <si>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</si>
  <si>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</si>
  <si>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</si>
  <si>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</si>
  <si>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</si>
  <si>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</si>
  <si>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</si>
  <si>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</si>
  <si>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</si>
  <si>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</si>
  <si>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</si>
  <si>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</si>
  <si>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</si>
  <si>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</si>
  <si>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</si>
  <si>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</si>
  <si>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</si>
  <si>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</si>
  <si>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</si>
  <si>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</si>
  <si>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</si>
  <si>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</si>
  <si>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</si>
  <si>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</si>
  <si>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</si>
  <si>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</si>
  <si>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</si>
  <si>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</si>
  <si>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</si>
  <si>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</si>
  <si>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</si>
  <si>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</si>
  <si>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</si>
  <si>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</si>
  <si>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</si>
  <si>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</si>
  <si>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</si>
  <si>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</si>
  <si>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</si>
  <si>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</si>
  <si>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</si>
  <si>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</si>
  <si>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</si>
  <si>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</si>
  <si>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</si>
  <si>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</si>
  <si>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</si>
  <si>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</si>
  <si>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</si>
  <si>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</si>
  <si>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</si>
  <si>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</si>
  <si>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</si>
  <si>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</si>
  <si>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</si>
  <si>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</si>
  <si>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</si>
  <si>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</si>
  <si>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</si>
  <si>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</si>
  <si>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</si>
  <si>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</si>
  <si>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</si>
  <si>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</si>
  <si>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</si>
  <si>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</si>
  <si>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</si>
  <si>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</si>
  <si>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</si>
  <si>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</si>
  <si>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</si>
  <si>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</si>
  <si>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</si>
  <si>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</si>
  <si>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</si>
  <si>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</si>
  <si>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</si>
  <si>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</si>
  <si>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</si>
  <si>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</si>
  <si>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</si>
  <si>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</si>
  <si>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</si>
  <si>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</si>
  <si>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</si>
  <si>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</si>
  <si>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</si>
  <si>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</si>
  <si>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</si>
  <si>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</si>
  <si>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</si>
  <si>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</si>
  <si>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</si>
  <si>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</si>
  <si>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</si>
  <si>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</si>
  <si>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</si>
  <si>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</si>
  <si>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</si>
  <si>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</si>
  <si>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</si>
  <si>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</si>
  <si>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</si>
  <si>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</si>
  <si>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</si>
  <si>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</si>
  <si>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</si>
  <si>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</si>
  <si>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</si>
  <si>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</si>
  <si>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</si>
  <si>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</si>
  <si>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</si>
  <si>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</si>
  <si>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</si>
  <si>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</si>
  <si>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</si>
  <si>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</si>
  <si>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</si>
  <si>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</si>
  <si>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</si>
  <si>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</si>
  <si>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</si>
  <si>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</si>
  <si>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</si>
  <si>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</si>
  <si>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</si>
  <si>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</si>
  <si>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</si>
  <si>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</si>
  <si>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</si>
  <si>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</si>
  <si>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</si>
  <si>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</si>
  <si>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</si>
  <si>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</si>
  <si>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</si>
  <si>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</si>
  <si>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</si>
  <si>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</si>
  <si>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</si>
  <si>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</si>
  <si>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</si>
  <si>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</si>
  <si>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</si>
  <si>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</si>
  <si>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</si>
  <si>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</si>
  <si>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</si>
  <si>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</si>
  <si>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</si>
  <si>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</si>
  <si>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</si>
  <si>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</si>
  <si>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</si>
  <si>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</si>
  <si>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</si>
  <si>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</si>
  <si>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</si>
  <si>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</si>
  <si>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</si>
  <si>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</si>
  <si>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</si>
  <si>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</si>
  <si>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</si>
  <si>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</si>
  <si>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</si>
  <si>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</si>
  <si>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</si>
  <si>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</si>
  <si>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</si>
  <si>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</si>
  <si>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</si>
  <si>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</si>
  <si>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</si>
  <si>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</si>
  <si>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</si>
  <si>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</si>
  <si>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</si>
  <si>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</si>
  <si>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</si>
  <si>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</si>
  <si>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</si>
  <si>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</si>
  <si>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</si>
  <si>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</si>
  <si>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</si>
  <si>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</si>
  <si>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</si>
  <si>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</si>
  <si>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</si>
  <si>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</si>
  <si>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</si>
  <si>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</si>
  <si>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</si>
  <si>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</si>
  <si>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</si>
  <si>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</si>
  <si>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</si>
  <si>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</si>
  <si>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</si>
  <si>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</si>
  <si>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</si>
  <si>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</si>
  <si>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</si>
  <si>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</si>
  <si>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</si>
  <si>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</si>
  <si>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</si>
  <si>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</si>
  <si>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</si>
  <si>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</si>
  <si>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</si>
  <si>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</si>
  <si>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</si>
  <si>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</si>
  <si>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</si>
  <si>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</si>
  <si>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</si>
  <si>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</si>
  <si>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</si>
  <si>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</si>
  <si>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</si>
  <si>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</si>
  <si>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</si>
  <si>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</si>
  <si>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</si>
  <si>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</si>
  <si>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</si>
  <si>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</si>
  <si>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</si>
  <si>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</si>
  <si>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</si>
  <si>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</si>
  <si>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</si>
  <si>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</si>
  <si>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</si>
  <si>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</si>
  <si>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</si>
  <si>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</si>
  <si>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</si>
  <si>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</si>
  <si>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</si>
  <si>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</si>
  <si>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</si>
  <si>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</si>
  <si>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</si>
  <si>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</si>
  <si>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</si>
  <si>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</si>
  <si>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</si>
  <si>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</si>
  <si>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</si>
  <si>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</si>
  <si>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</si>
  <si>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</si>
  <si>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</si>
  <si>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</si>
  <si>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</si>
  <si>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</si>
  <si>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</si>
  <si>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</si>
  <si>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</si>
  <si>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</si>
  <si>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</si>
  <si>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</si>
  <si>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</si>
  <si>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</si>
  <si>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</si>
  <si>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</si>
  <si>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</si>
  <si>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</si>
  <si>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</si>
  <si>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</si>
  <si>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</si>
  <si>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</si>
  <si>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</si>
  <si>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</si>
  <si>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</si>
  <si>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</si>
  <si>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</si>
  <si>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</si>
  <si>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</si>
  <si>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</si>
  <si>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</si>
  <si>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</si>
  <si>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</si>
  <si>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</si>
  <si>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</si>
  <si>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</si>
  <si>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</si>
  <si>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</si>
  <si>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</si>
  <si>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</si>
  <si>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</si>
  <si>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</si>
  <si>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</si>
  <si>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</si>
  <si>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</si>
  <si>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</si>
  <si>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</si>
  <si>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</si>
  <si>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</si>
  <si>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</si>
  <si>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</si>
  <si>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</si>
  <si>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</si>
  <si>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</si>
  <si>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</si>
  <si>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</si>
  <si>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</si>
  <si>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</si>
  <si>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</si>
  <si>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</si>
  <si>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</si>
  <si>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</si>
  <si>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</si>
  <si>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</si>
  <si>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</si>
  <si>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</si>
  <si>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</si>
  <si>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</si>
  <si>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</si>
  <si>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</si>
  <si>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</si>
  <si>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</si>
  <si>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</si>
  <si>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</si>
  <si>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</si>
  <si>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</si>
  <si>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</si>
  <si>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</si>
  <si>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</si>
  <si>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</si>
  <si>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</si>
  <si>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</si>
  <si>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</si>
  <si>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</si>
  <si>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</si>
  <si>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</si>
  <si>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</si>
  <si>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</si>
  <si>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</si>
  <si>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</si>
  <si>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</si>
  <si>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</si>
  <si>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</si>
  <si>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</si>
  <si>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</si>
  <si>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</si>
  <si>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</si>
  <si>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</si>
  <si>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</si>
  <si>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</si>
  <si>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</si>
  <si>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</si>
  <si>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</si>
  <si>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</si>
  <si>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</si>
  <si>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</si>
  <si>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</si>
  <si>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</si>
  <si>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</si>
  <si>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</si>
  <si>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</si>
  <si>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</si>
  <si>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</si>
  <si>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</si>
  <si>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</si>
  <si>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</si>
  <si>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</si>
  <si>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</si>
  <si>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</si>
  <si>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</si>
  <si>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</si>
  <si>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</si>
  <si>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</si>
  <si>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</si>
  <si>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</si>
  <si>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</si>
  <si>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</si>
  <si>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</si>
  <si>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</si>
  <si>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</si>
  <si>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</si>
  <si>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</si>
  <si>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</si>
  <si>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</si>
  <si>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</si>
  <si>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</si>
  <si>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</si>
  <si>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</si>
  <si>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</si>
  <si>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</si>
  <si>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</si>
  <si>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</si>
  <si>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</si>
  <si>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</si>
  <si>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</si>
  <si>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</si>
  <si>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</si>
  <si>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</si>
  <si>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</si>
  <si>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</si>
  <si>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</si>
  <si>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</si>
  <si>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</si>
  <si>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</si>
  <si>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</si>
  <si>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</si>
  <si>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</si>
  <si>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</si>
  <si>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</si>
  <si>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</si>
  <si>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</si>
  <si>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</si>
  <si>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</si>
  <si>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</si>
  <si>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</si>
  <si>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</si>
  <si>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</si>
  <si>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</si>
  <si>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</si>
  <si>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</si>
  <si>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</si>
  <si>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</si>
  <si>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</si>
  <si>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</si>
  <si>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</si>
  <si>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</si>
  <si>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</si>
  <si>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</si>
  <si>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</si>
  <si>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</si>
  <si>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</si>
  <si>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</si>
  <si>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</si>
  <si>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</si>
  <si>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</si>
  <si>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</si>
  <si>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</si>
  <si>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</si>
  <si>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</si>
  <si>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</si>
  <si>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</si>
  <si>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</si>
  <si>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</si>
  <si>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</si>
  <si>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</si>
  <si>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</si>
  <si>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</si>
  <si>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</si>
  <si>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</si>
  <si>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</si>
  <si>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</si>
  <si>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</si>
  <si>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</si>
  <si>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</si>
  <si>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</si>
  <si>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</si>
  <si>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</si>
  <si>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</si>
  <si>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</si>
  <si>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</si>
  <si>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</si>
  <si>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</si>
  <si>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</si>
  <si>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</si>
  <si>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</si>
  <si>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</si>
  <si>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</si>
  <si>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</si>
  <si>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</si>
  <si>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</si>
  <si>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</si>
  <si>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</si>
  <si>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</si>
  <si>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</si>
  <si>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</si>
  <si>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</si>
  <si>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</si>
  <si>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</si>
  <si>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</si>
  <si>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</si>
  <si>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</si>
  <si>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</si>
  <si>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</si>
  <si>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</si>
  <si>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</si>
  <si>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</si>
  <si>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</si>
  <si>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</si>
  <si>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</si>
  <si>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</si>
  <si>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</si>
  <si>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</si>
  <si>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</si>
  <si>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</si>
  <si>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</si>
  <si>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</si>
  <si>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</si>
  <si>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</si>
  <si>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</si>
  <si>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</si>
  <si>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</si>
  <si>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</si>
  <si>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</si>
  <si>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</si>
  <si>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</si>
  <si>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</si>
  <si>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</si>
  <si>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</si>
  <si>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</si>
  <si>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</si>
  <si>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</si>
  <si>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</si>
  <si>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</si>
  <si>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</si>
  <si>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</si>
  <si>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</si>
  <si>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</si>
  <si>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</si>
  <si>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</si>
  <si>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</si>
  <si>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</si>
  <si>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</si>
  <si>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</si>
  <si>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</si>
  <si>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</si>
  <si>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</si>
  <si>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</si>
  <si>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</si>
  <si>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</si>
  <si>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</si>
  <si>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</si>
  <si>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</si>
  <si>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</si>
  <si>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</si>
  <si>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</si>
  <si>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</si>
  <si>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</si>
  <si>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</si>
  <si>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</si>
  <si>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</si>
  <si>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</si>
  <si>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</si>
  <si>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</si>
  <si>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</si>
  <si>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</si>
  <si>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</si>
  <si>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</si>
  <si>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</si>
  <si>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</si>
  <si>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</si>
  <si>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</si>
  <si>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</si>
  <si>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</si>
  <si>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</si>
  <si>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</si>
  <si>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</si>
  <si>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</si>
  <si>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</si>
  <si>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</si>
  <si>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</si>
  <si>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</si>
  <si>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</si>
  <si>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</si>
  <si>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</si>
  <si>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</si>
  <si>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</si>
  <si>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</si>
  <si>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</si>
  <si>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</si>
  <si>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</si>
  <si>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</si>
  <si>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</si>
  <si>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</si>
  <si>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</si>
  <si>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</si>
  <si>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</si>
  <si>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</si>
  <si>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</si>
  <si>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</si>
  <si>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</si>
  <si>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</si>
  <si>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</si>
  <si>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</si>
  <si>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</si>
  <si>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</si>
  <si>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</si>
  <si>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</si>
  <si>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</si>
  <si>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</si>
  <si>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</si>
  <si>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</si>
  <si>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</si>
  <si>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</si>
  <si>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</si>
  <si>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</si>
  <si>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</si>
  <si>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</si>
  <si>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</si>
  <si>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</si>
  <si>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</si>
  <si>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</si>
  <si>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</si>
  <si>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</si>
  <si>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</si>
  <si>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</si>
  <si>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</si>
  <si>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</si>
  <si>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</si>
  <si>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</si>
  <si>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</si>
  <si>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</si>
  <si>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</si>
  <si>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</si>
  <si>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</si>
  <si>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</si>
  <si>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</si>
  <si>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</si>
  <si>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</si>
  <si>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</si>
  <si>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</si>
  <si>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</si>
  <si>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</si>
  <si>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</si>
  <si>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</si>
  <si>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</si>
  <si>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</si>
  <si>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</si>
  <si>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</si>
  <si>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</si>
  <si>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</si>
  <si>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</si>
  <si>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</si>
  <si>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</si>
  <si>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</si>
  <si>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</si>
  <si>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</si>
  <si>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</si>
  <si>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</si>
  <si>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</si>
  <si>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</si>
  <si>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</si>
  <si>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</si>
  <si>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</si>
  <si>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</si>
  <si>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</si>
  <si>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</si>
  <si>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</si>
  <si>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</si>
  <si>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</si>
  <si>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</si>
  <si>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</si>
  <si>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</si>
  <si>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</si>
  <si>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</si>
  <si>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</si>
  <si>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</si>
  <si>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</si>
  <si>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</si>
  <si>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</si>
  <si>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</si>
  <si>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</si>
  <si>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</si>
  <si>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</si>
  <si>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</si>
  <si>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</si>
  <si>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</si>
  <si>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</si>
  <si>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</si>
  <si>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</si>
  <si>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</si>
  <si>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</si>
  <si>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</si>
  <si>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</si>
  <si>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</si>
  <si>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</si>
  <si>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</si>
  <si>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</si>
  <si>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</si>
  <si>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</si>
  <si>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</si>
  <si>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</si>
  <si>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</si>
  <si>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</si>
  <si>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</si>
  <si>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</si>
  <si>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</si>
  <si>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</si>
  <si>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</si>
  <si>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</si>
  <si>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</si>
  <si>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</si>
  <si>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</si>
  <si>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</si>
  <si>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</si>
  <si>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</si>
  <si>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</si>
  <si>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</si>
  <si>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</si>
  <si>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</si>
  <si>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</si>
  <si>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</si>
  <si>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</si>
  <si>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</si>
  <si>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</si>
  <si>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</si>
  <si>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</si>
  <si>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</si>
  <si>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</si>
  <si>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</si>
  <si>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</si>
  <si>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</si>
  <si>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</si>
  <si>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</si>
  <si>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</si>
  <si>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</si>
  <si>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</si>
  <si>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</si>
  <si>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</si>
  <si>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</si>
  <si>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</si>
  <si>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</si>
  <si>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</si>
  <si>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</si>
  <si>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</si>
  <si>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</si>
  <si>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</si>
  <si>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</si>
  <si>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</si>
  <si>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</si>
  <si>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</si>
  <si>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</si>
  <si>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</si>
  <si>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</si>
  <si>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</si>
  <si>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</si>
  <si>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</si>
  <si>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</si>
  <si>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</si>
  <si>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</si>
  <si>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</si>
  <si>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</si>
  <si>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</si>
  <si>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</si>
  <si>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</si>
  <si>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</si>
  <si>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</si>
  <si>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</si>
  <si>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</si>
  <si>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</si>
  <si>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</si>
  <si>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</si>
  <si>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</si>
  <si>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</si>
  <si>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</si>
  <si>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</si>
  <si>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</si>
  <si>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</si>
  <si>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</si>
  <si>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</si>
  <si>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</si>
  <si>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</si>
  <si>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</si>
  <si>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</si>
  <si>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</si>
  <si>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</si>
  <si>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</si>
  <si>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</si>
  <si>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</si>
  <si>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</si>
  <si>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</si>
  <si>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</si>
  <si>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</si>
  <si>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</si>
  <si>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</si>
  <si>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</si>
  <si>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</si>
  <si>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</si>
  <si>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</si>
  <si>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</si>
  <si>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</si>
  <si>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</si>
  <si>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</si>
  <si>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</si>
  <si>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</si>
  <si>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</si>
  <si>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</si>
  <si>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</si>
  <si>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</si>
  <si>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</si>
  <si>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</si>
  <si>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</si>
  <si>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</si>
  <si>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</si>
  <si>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</si>
  <si>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</si>
  <si>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</si>
  <si>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</si>
  <si>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</si>
  <si>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</si>
  <si>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</si>
  <si>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</si>
  <si>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</si>
  <si>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</si>
  <si>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</si>
  <si>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</si>
  <si>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</si>
  <si>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</si>
  <si>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</si>
  <si>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</si>
  <si>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</si>
  <si>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</si>
  <si>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</si>
  <si>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</si>
  <si>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</si>
  <si>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</si>
  <si>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</si>
  <si>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</si>
  <si>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</si>
  <si>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</si>
  <si>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</si>
  <si>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</si>
  <si>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</si>
  <si>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</si>
  <si>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</si>
  <si>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</si>
  <si>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</si>
  <si>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</si>
  <si>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</si>
  <si>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</si>
  <si>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</si>
  <si>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</si>
  <si>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</si>
  <si>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</si>
  <si>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</si>
  <si>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</si>
  <si>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</si>
  <si>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</si>
  <si>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</si>
  <si>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</si>
  <si>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</si>
  <si>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</si>
  <si>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</si>
  <si>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</si>
  <si>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</si>
  <si>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</si>
  <si>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</si>
  <si>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</si>
  <si>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</si>
  <si>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</si>
  <si>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</si>
  <si>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</si>
  <si>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</si>
  <si>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</si>
  <si>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</si>
  <si>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</si>
  <si>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</si>
  <si>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</si>
  <si>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</si>
  <si>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</si>
  <si>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</si>
  <si>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</si>
  <si>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</si>
  <si>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</si>
  <si>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</si>
  <si>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</si>
  <si>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</si>
  <si>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</si>
  <si>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</si>
  <si>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</si>
  <si>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</si>
  <si>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</si>
  <si>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</si>
  <si>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</si>
  <si>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</si>
  <si>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</si>
  <si>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</si>
  <si>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</si>
  <si>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</si>
  <si>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</si>
  <si>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</si>
  <si>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</si>
  <si>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</si>
  <si>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</si>
  <si>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</si>
  <si>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</si>
  <si>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</si>
  <si>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</si>
  <si>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</si>
  <si>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</si>
  <si>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</si>
  <si>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</si>
  <si>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</si>
  <si>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</si>
  <si>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</si>
  <si>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</si>
  <si>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</si>
  <si>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</si>
  <si>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</si>
  <si>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</si>
  <si>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</si>
  <si>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</si>
  <si>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</si>
  <si>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</si>
  <si>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</si>
  <si>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</si>
  <si>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</si>
  <si>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</si>
  <si>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</si>
  <si>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</si>
  <si>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</si>
  <si>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</si>
  <si>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</si>
  <si>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</si>
  <si>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</si>
  <si>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</si>
  <si>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</si>
  <si>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</si>
  <si>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</si>
  <si>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</si>
  <si>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</si>
  <si>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</si>
  <si>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</si>
  <si>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</si>
  <si>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</si>
  <si>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</si>
  <si>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</si>
  <si>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</si>
  <si>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</si>
  <si>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</si>
  <si>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</si>
  <si>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</si>
  <si>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</si>
  <si>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</si>
  <si>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</si>
  <si>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</si>
  <si>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</si>
  <si>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</si>
  <si>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</si>
  <si>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</si>
  <si>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</si>
  <si>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</si>
  <si>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</si>
  <si>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</si>
  <si>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</si>
  <si>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</si>
  <si>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</si>
  <si>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</si>
  <si>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</si>
  <si>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</si>
  <si>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</si>
  <si>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</si>
  <si>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</si>
  <si>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</si>
  <si>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</si>
  <si>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</si>
  <si>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</si>
  <si>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</si>
  <si>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</si>
  <si>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</si>
  <si>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</si>
  <si>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</si>
  <si>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</si>
  <si>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</si>
  <si>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</si>
  <si>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</si>
  <si>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</si>
  <si>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</si>
  <si>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</si>
  <si>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</si>
  <si>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</si>
  <si>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</si>
  <si>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</si>
  <si>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</si>
  <si>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</si>
  <si>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</si>
  <si>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</si>
  <si>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</si>
  <si>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</si>
  <si>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</si>
  <si>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</si>
  <si>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</si>
  <si>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</si>
  <si>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</si>
  <si>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</si>
  <si>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</si>
  <si>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</si>
  <si>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</si>
  <si>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</si>
  <si>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</si>
  <si>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</si>
  <si>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</si>
  <si>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</si>
  <si>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</si>
  <si>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</si>
  <si>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</si>
  <si>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</si>
  <si>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</si>
  <si>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</si>
  <si>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</si>
  <si>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</si>
  <si>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</si>
  <si>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</si>
  <si>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</si>
  <si>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</si>
  <si>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</si>
  <si>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</si>
  <si>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</si>
  <si>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</si>
  <si>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</si>
  <si>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</si>
  <si>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</si>
  <si>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</si>
  <si>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</si>
  <si>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</si>
  <si>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</si>
  <si>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</si>
  <si>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</si>
  <si>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</si>
  <si>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</si>
  <si>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</si>
  <si>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</si>
  <si>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</si>
  <si>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</si>
  <si>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</si>
  <si>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</si>
  <si>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</si>
  <si>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</si>
  <si>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</si>
  <si>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</si>
  <si>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</si>
  <si>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</si>
  <si>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</si>
  <si>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</si>
  <si>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</si>
  <si>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</si>
  <si>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</si>
  <si>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</si>
  <si>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</si>
  <si>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</si>
  <si>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</si>
  <si>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</si>
  <si>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</si>
  <si>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</si>
  <si>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</si>
  <si>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</si>
  <si>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</si>
  <si>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</si>
  <si>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</si>
  <si>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</si>
  <si>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</si>
  <si>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</si>
  <si>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</si>
  <si>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</si>
  <si>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</si>
  <si>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</si>
  <si>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</si>
  <si>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</si>
  <si>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</si>
  <si>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</si>
  <si>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</si>
  <si>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</si>
  <si>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</si>
  <si>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</si>
  <si>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</si>
  <si>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</si>
  <si>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</si>
  <si>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</si>
  <si>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</si>
  <si>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</si>
  <si>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</si>
  <si>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</si>
  <si>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</si>
  <si>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</si>
  <si>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</si>
  <si>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</si>
  <si>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</si>
  <si>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</si>
  <si>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</si>
  <si>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</si>
  <si>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</si>
  <si>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</si>
  <si>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</si>
  <si>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</si>
  <si>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</si>
  <si>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</si>
  <si>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</si>
  <si>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</si>
  <si>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</si>
  <si>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</si>
  <si>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</si>
  <si>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</si>
  <si>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</si>
  <si>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</si>
  <si>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</si>
  <si>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</si>
  <si>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</si>
  <si>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</si>
  <si>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</si>
  <si>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</si>
  <si>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</si>
  <si>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</si>
  <si>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</si>
  <si>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</si>
  <si>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</si>
  <si>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</si>
  <si>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</si>
  <si>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</si>
  <si>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</si>
  <si>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</si>
  <si>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</si>
  <si>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</si>
  <si>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</si>
  <si>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</si>
  <si>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</si>
  <si>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</si>
  <si>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</si>
  <si>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</si>
  <si>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</si>
  <si>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</si>
  <si>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</si>
  <si>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</si>
  <si>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</si>
  <si>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</si>
  <si>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</si>
  <si>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</si>
  <si>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</si>
  <si>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</si>
  <si>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</si>
  <si>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</si>
  <si>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</si>
  <si>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</si>
  <si>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</si>
  <si>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</si>
  <si>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</si>
  <si>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</si>
  <si>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</si>
  <si>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</si>
  <si>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</si>
  <si>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</si>
  <si>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</si>
  <si>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</si>
  <si>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</si>
  <si>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</si>
  <si>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</si>
  <si>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</si>
  <si>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</si>
  <si>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</si>
  <si>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</si>
  <si>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</si>
  <si>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</si>
  <si>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</si>
  <si>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</si>
  <si>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</si>
  <si>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</si>
  <si>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</si>
  <si>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</si>
  <si>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</si>
  <si>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</si>
  <si>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</si>
  <si>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</si>
  <si>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</si>
  <si>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</si>
  <si>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</si>
  <si>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</si>
  <si>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</si>
  <si>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</si>
  <si>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</si>
  <si>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</si>
  <si>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</si>
  <si>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</si>
  <si>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</si>
  <si>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</si>
  <si>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</si>
  <si>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</si>
  <si>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</si>
  <si>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</si>
  <si>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</si>
  <si>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</si>
  <si>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</si>
  <si>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</si>
  <si>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</si>
  <si>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</si>
  <si>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</si>
  <si>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</si>
  <si>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</si>
  <si>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</si>
  <si>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</si>
  <si>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</si>
  <si>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</si>
  <si>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</si>
  <si>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</si>
  <si>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</si>
  <si>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</si>
  <si>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</si>
  <si>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</si>
  <si>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</si>
  <si>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</si>
  <si>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</si>
  <si>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</si>
  <si>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</si>
  <si>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</si>
  <si>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</si>
  <si>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</si>
  <si>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</si>
  <si>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</si>
  <si>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</si>
  <si>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</si>
  <si>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</si>
  <si>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</si>
  <si>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</si>
  <si>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</si>
  <si>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</si>
  <si>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</si>
  <si>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</si>
  <si>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</si>
  <si>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</si>
  <si>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</si>
  <si>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</si>
  <si>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</si>
  <si>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</si>
  <si>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</si>
  <si>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</si>
  <si>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</si>
  <si>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</si>
  <si>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</si>
  <si>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</si>
  <si>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</si>
  <si>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</si>
  <si>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</si>
  <si>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</si>
  <si>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</si>
  <si>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</si>
  <si>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</si>
  <si>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</si>
  <si>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</si>
  <si>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</si>
  <si>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</si>
  <si>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</si>
  <si>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</si>
  <si>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</si>
  <si>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</si>
  <si>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</si>
  <si>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</si>
  <si>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</si>
  <si>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</si>
  <si>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</si>
  <si>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</si>
  <si>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</si>
  <si>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</si>
  <si>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</si>
  <si>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</si>
  <si>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</si>
  <si>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</si>
  <si>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</si>
  <si>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</si>
  <si>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</si>
  <si>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</si>
  <si>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</si>
  <si>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</si>
  <si>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</si>
  <si>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</si>
  <si>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</si>
  <si>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</si>
  <si>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</si>
  <si>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</si>
  <si>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</si>
  <si>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</si>
  <si>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</si>
  <si>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</si>
  <si>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</si>
  <si>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</si>
  <si>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</si>
  <si>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</si>
  <si>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</si>
  <si>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</si>
  <si>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</si>
  <si>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</si>
  <si>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</si>
  <si>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</si>
  <si>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</si>
  <si>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</si>
  <si>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</si>
  <si>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</si>
  <si>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</si>
  <si>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</si>
  <si>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</si>
  <si>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</si>
  <si>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</si>
  <si>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</si>
  <si>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</si>
  <si>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</si>
  <si>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</si>
  <si>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</si>
  <si>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</si>
  <si>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</si>
  <si>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</si>
  <si>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</si>
  <si>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</si>
  <si>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</si>
  <si>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</si>
  <si>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</si>
  <si>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</si>
  <si>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</si>
  <si>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</si>
  <si>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</si>
  <si>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</si>
  <si>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</si>
  <si>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</si>
  <si>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</si>
  <si>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</si>
  <si>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</si>
  <si>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</si>
  <si>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</si>
  <si>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</si>
  <si>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</si>
  <si>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</si>
  <si>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</si>
  <si>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</si>
  <si>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</si>
  <si>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</si>
  <si>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</si>
  <si>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</si>
  <si>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</si>
  <si>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</si>
  <si>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</si>
  <si>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</si>
  <si>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</si>
  <si>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</si>
  <si>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</si>
  <si>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</si>
  <si>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</si>
  <si>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</si>
  <si>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</si>
  <si>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</si>
  <si>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</si>
  <si>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</si>
  <si>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</si>
  <si>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</si>
  <si>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</si>
  <si>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</si>
  <si>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</si>
  <si>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</si>
  <si>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</si>
  <si>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</si>
  <si>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</si>
  <si>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</si>
  <si>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</si>
  <si>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</si>
  <si>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</si>
  <si>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</si>
  <si>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</si>
  <si>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</si>
  <si>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</si>
  <si>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</si>
  <si>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</si>
  <si>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</si>
  <si>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</si>
  <si>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</si>
  <si>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</si>
  <si>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</si>
  <si>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</si>
  <si>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</si>
  <si>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</si>
  <si>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</si>
  <si>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</si>
  <si>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</si>
  <si>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</si>
  <si>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</si>
  <si>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</si>
  <si>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</si>
  <si>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</si>
  <si>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</si>
  <si>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</si>
  <si>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</si>
  <si>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</si>
  <si>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</si>
  <si>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</si>
  <si>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</si>
  <si>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</si>
  <si>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</si>
  <si>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</si>
  <si>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</si>
  <si>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</si>
  <si>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</si>
  <si>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</si>
  <si>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</si>
  <si>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</si>
  <si>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</si>
  <si>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</si>
  <si>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</si>
  <si>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</si>
  <si>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</si>
  <si>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</si>
  <si>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</si>
  <si>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</si>
  <si>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</si>
  <si>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</si>
  <si>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</si>
  <si>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</si>
  <si>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</si>
  <si>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</si>
  <si>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</si>
  <si>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</si>
  <si>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</si>
  <si>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</si>
  <si>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</si>
  <si>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</si>
  <si>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</si>
  <si>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</si>
  <si>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</si>
  <si>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</si>
  <si>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</si>
  <si>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</si>
  <si>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</si>
  <si>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</si>
  <si>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</si>
  <si>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</si>
  <si>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</si>
  <si>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</si>
  <si>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</si>
  <si>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</si>
  <si>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</si>
  <si>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</si>
  <si>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</si>
  <si>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</si>
  <si>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</si>
  <si>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</si>
  <si>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</si>
  <si>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</si>
  <si>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</si>
  <si>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</si>
  <si>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</si>
  <si>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</si>
  <si>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</si>
  <si>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</si>
  <si>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</si>
  <si>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</si>
  <si>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</si>
  <si>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</si>
  <si>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</si>
  <si>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</si>
  <si>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</si>
  <si>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</si>
  <si>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</si>
  <si>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</si>
  <si>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</si>
  <si>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</si>
  <si>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</si>
  <si>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</si>
  <si>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</si>
  <si>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</si>
  <si>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</si>
  <si>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</si>
  <si>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</si>
  <si>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</si>
  <si>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</si>
  <si>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</si>
  <si>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</si>
  <si>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</si>
  <si>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</si>
  <si>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</si>
  <si>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</si>
  <si>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</si>
  <si>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</si>
  <si>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</si>
  <si>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</si>
  <si>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</si>
  <si>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</si>
  <si>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</si>
  <si>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</si>
  <si>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</si>
  <si>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</si>
  <si>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</si>
  <si>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</si>
  <si>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</si>
  <si>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</si>
  <si>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</si>
  <si>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</si>
  <si>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</si>
  <si>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</si>
  <si>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</si>
  <si>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</si>
  <si>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</si>
  <si>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</si>
  <si>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</si>
  <si>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</si>
  <si>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</si>
  <si>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</si>
  <si>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</si>
  <si>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</si>
  <si>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</si>
  <si>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</si>
  <si>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</si>
  <si>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</si>
  <si>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</si>
  <si>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</si>
  <si>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</si>
  <si>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</si>
  <si>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</si>
  <si>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</si>
  <si>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</si>
  <si>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</si>
  <si>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</si>
  <si>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</si>
  <si>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</si>
  <si>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</si>
  <si>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</si>
  <si>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</si>
  <si>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</si>
  <si>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</si>
  <si>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</si>
  <si>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</si>
  <si>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</si>
  <si>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</si>
  <si>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</si>
  <si>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</si>
  <si>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</si>
  <si>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</si>
  <si>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</si>
  <si>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</si>
  <si>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</si>
  <si>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</si>
  <si>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</si>
  <si>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</si>
  <si>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</si>
  <si>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</si>
  <si>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</si>
  <si>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</si>
  <si>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</si>
  <si>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</si>
  <si>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</si>
  <si>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</si>
  <si>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</si>
  <si>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</si>
  <si>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</si>
  <si>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</si>
  <si>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</si>
  <si>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</si>
  <si>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</si>
  <si>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</si>
  <si>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</si>
  <si>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</si>
  <si>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</si>
  <si>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</si>
  <si>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</si>
  <si>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</si>
  <si>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</si>
  <si>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</si>
  <si>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</si>
  <si>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</si>
  <si>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</si>
  <si>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</si>
  <si>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</si>
  <si>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</si>
  <si>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</si>
  <si>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</si>
  <si>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</si>
  <si>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</si>
  <si>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</si>
  <si>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</si>
  <si>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</si>
  <si>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</si>
  <si>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</si>
  <si>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</si>
  <si>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</si>
  <si>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</si>
  <si>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</si>
  <si>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</si>
  <si>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</si>
  <si>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</si>
  <si>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</si>
  <si>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</si>
  <si>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</si>
  <si>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</si>
  <si>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</si>
  <si>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</si>
  <si>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</si>
  <si>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</si>
  <si>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</si>
  <si>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</si>
  <si>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</si>
  <si>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</si>
  <si>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</si>
  <si>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</si>
  <si>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</si>
  <si>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</si>
  <si>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</si>
  <si>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</si>
  <si>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</si>
  <si>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</si>
  <si>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</si>
  <si>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</si>
  <si>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</si>
  <si>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</si>
  <si>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</si>
  <si>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</si>
  <si>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</si>
  <si>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</si>
  <si>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</si>
  <si>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</si>
  <si>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</si>
  <si>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</si>
  <si>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</si>
  <si>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</si>
  <si>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</si>
  <si>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</si>
  <si>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</si>
  <si>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</si>
  <si>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</si>
  <si>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</si>
  <si>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</si>
  <si>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</si>
  <si>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</si>
  <si>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</si>
  <si>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</si>
  <si>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</si>
  <si>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</si>
  <si>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</si>
  <si>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</si>
  <si>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</si>
  <si>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</si>
  <si>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</si>
  <si>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</si>
  <si>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</si>
  <si>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</si>
  <si>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</si>
  <si>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</si>
  <si>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</si>
  <si>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</si>
  <si>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</si>
  <si>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</si>
  <si>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</si>
  <si>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</si>
  <si>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</si>
  <si>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</si>
  <si>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</si>
  <si>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</si>
  <si>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</si>
  <si>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</si>
  <si>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</si>
  <si>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</si>
  <si>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</si>
  <si>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</si>
  <si>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</si>
  <si>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</si>
  <si>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</si>
  <si>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</si>
  <si>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</si>
  <si>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</si>
  <si>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</si>
  <si>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</si>
  <si>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</si>
  <si>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</si>
  <si>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</si>
  <si>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</si>
  <si>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</si>
  <si>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</si>
  <si>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</si>
  <si>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</si>
  <si>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</si>
  <si>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</si>
  <si>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</si>
  <si>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</si>
  <si>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</si>
  <si>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</si>
  <si>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</si>
  <si>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</si>
  <si>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</si>
  <si>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</si>
  <si>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</si>
  <si>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</si>
  <si>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</si>
  <si>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</si>
  <si>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</si>
  <si>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</si>
  <si>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</si>
  <si>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</si>
  <si>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</si>
  <si>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</si>
  <si>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</si>
  <si>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</si>
  <si>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</si>
  <si>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</si>
  <si>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</si>
  <si>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</si>
  <si>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</si>
  <si>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</si>
  <si>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</si>
  <si>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</si>
  <si>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</si>
  <si>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</si>
  <si>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</si>
  <si>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</si>
  <si>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</si>
  <si>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</si>
  <si>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</si>
  <si>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</si>
  <si>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</si>
  <si>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</si>
  <si>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</si>
  <si>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</si>
  <si>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</si>
  <si>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</si>
  <si>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</si>
  <si>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</si>
  <si>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</si>
  <si>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</si>
  <si>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</si>
  <si>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</si>
  <si>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</si>
  <si>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</si>
  <si>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</si>
  <si>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</si>
  <si>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</si>
  <si>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</si>
  <si>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</si>
  <si>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</si>
  <si>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</si>
  <si>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</si>
  <si>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</si>
  <si>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</si>
  <si>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</si>
  <si>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</si>
  <si>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</si>
  <si>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</si>
  <si>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</si>
  <si>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</si>
  <si>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</si>
  <si>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</si>
  <si>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</si>
  <si>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</si>
  <si>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</si>
  <si>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</si>
  <si>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</si>
  <si>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</si>
  <si>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</si>
  <si>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</si>
  <si>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</si>
  <si>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</si>
  <si>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</si>
  <si>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</si>
  <si>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</si>
  <si>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</si>
  <si>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</si>
  <si>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</si>
  <si>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</si>
  <si>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</si>
  <si>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</si>
  <si>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</si>
  <si>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</si>
  <si>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</si>
  <si>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</si>
  <si>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</si>
  <si>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</si>
  <si>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</si>
  <si>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</si>
  <si>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</si>
  <si>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</si>
  <si>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</si>
  <si>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</si>
  <si>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</si>
  <si>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</si>
  <si>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</si>
  <si>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</si>
  <si>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</si>
  <si>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</si>
  <si>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</si>
  <si>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</si>
  <si>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</si>
  <si>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</si>
  <si>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</si>
  <si>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</si>
  <si>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</si>
  <si>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</si>
  <si>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</si>
  <si>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</si>
  <si>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</si>
  <si>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</si>
  <si>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</si>
  <si>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</si>
  <si>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</si>
  <si>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</si>
  <si>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</si>
  <si>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</si>
  <si>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</si>
  <si>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</si>
  <si>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</si>
  <si>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</si>
  <si>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</si>
  <si>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</si>
  <si>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</si>
  <si>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</si>
  <si>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</si>
  <si>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</si>
  <si>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</si>
  <si>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</si>
  <si>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</si>
  <si>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</si>
  <si>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</si>
  <si>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</si>
  <si>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</si>
  <si>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</si>
  <si>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</si>
  <si>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</si>
  <si>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</si>
  <si>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</si>
  <si>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</si>
  <si>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</si>
  <si>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</si>
  <si>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</si>
  <si>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</si>
  <si>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</si>
  <si>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</si>
  <si>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</si>
  <si>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</si>
  <si>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</si>
  <si>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</si>
  <si>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</si>
  <si>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</si>
  <si>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</si>
  <si>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</si>
  <si>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</si>
  <si>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</si>
  <si>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</si>
  <si>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</si>
  <si>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</si>
  <si>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</si>
  <si>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</si>
  <si>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</si>
  <si>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</si>
  <si>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</si>
  <si>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</si>
  <si>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</si>
  <si>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</si>
  <si>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</si>
  <si>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</si>
  <si>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</si>
  <si>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</si>
  <si>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</si>
  <si>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</si>
  <si>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</si>
  <si>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</si>
  <si>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</si>
  <si>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</si>
  <si>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</si>
  <si>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</si>
  <si>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</si>
  <si>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</si>
  <si>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</si>
  <si>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</si>
  <si>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</si>
  <si>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</si>
  <si>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</si>
  <si>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</si>
  <si>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</si>
  <si>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</si>
  <si>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</si>
  <si>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</si>
  <si>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</si>
  <si>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</si>
  <si>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</si>
  <si>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</si>
  <si>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</si>
  <si>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</si>
  <si>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</si>
  <si>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</si>
  <si>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</si>
  <si>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</si>
  <si>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</si>
  <si>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</si>
  <si>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</si>
  <si>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</si>
  <si>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</si>
  <si>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</si>
  <si>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</si>
  <si>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</si>
  <si>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</si>
  <si>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</si>
  <si>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</si>
  <si>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</si>
  <si>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</si>
  <si>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</si>
  <si>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</si>
  <si>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</si>
  <si>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</si>
  <si>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</si>
  <si>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</si>
  <si>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</si>
  <si>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</si>
  <si>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</si>
  <si>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</si>
  <si>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</si>
  <si>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</si>
  <si>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</si>
  <si>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</si>
  <si>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</si>
  <si>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</si>
  <si>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</si>
  <si>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</si>
  <si>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</si>
  <si>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</si>
  <si>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</si>
  <si>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</si>
  <si>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</si>
  <si>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</si>
  <si>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</si>
  <si>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</si>
  <si>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</si>
  <si>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</si>
  <si>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</si>
  <si>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</si>
  <si>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</si>
  <si>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</si>
  <si>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</si>
  <si>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</si>
  <si>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</si>
  <si>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</si>
  <si>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</si>
  <si>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</si>
  <si>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</si>
  <si>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</si>
  <si>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</si>
  <si>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</si>
  <si>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</si>
  <si>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</si>
  <si>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</si>
  <si>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</si>
  <si>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</si>
  <si>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</si>
  <si>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</si>
  <si>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</si>
  <si>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</si>
  <si>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</si>
  <si>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</si>
  <si>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</si>
  <si>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</si>
  <si>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</si>
  <si>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</si>
  <si>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</si>
  <si>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</si>
  <si>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</si>
  <si>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</si>
  <si>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</si>
  <si>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</si>
  <si>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</si>
  <si>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</si>
  <si>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</si>
  <si>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</si>
  <si>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</si>
  <si>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</si>
  <si>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</si>
  <si>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</si>
  <si>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</si>
  <si>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</si>
  <si>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</si>
  <si>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</si>
  <si>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</si>
  <si>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</si>
  <si>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</si>
  <si>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</si>
  <si>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</si>
  <si>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</si>
  <si>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</si>
  <si>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</si>
  <si>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</si>
  <si>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</si>
  <si>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</si>
  <si>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</si>
  <si>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</si>
  <si>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</si>
  <si>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</si>
  <si>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</si>
  <si>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</si>
  <si>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</si>
  <si>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</si>
  <si>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</si>
  <si>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</si>
  <si>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</si>
  <si>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</si>
  <si>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</si>
  <si>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</si>
  <si>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</si>
  <si>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</si>
  <si>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</si>
  <si>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</si>
  <si>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</si>
  <si>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</si>
  <si>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</si>
  <si>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</si>
  <si>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</si>
  <si>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</si>
  <si>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</si>
  <si>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</si>
  <si>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</si>
  <si>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</si>
  <si>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</si>
  <si>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</si>
  <si>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</si>
  <si>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</si>
  <si>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</si>
  <si>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</si>
  <si>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</si>
  <si>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</si>
  <si>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</si>
  <si>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</si>
  <si>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</si>
  <si>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</si>
  <si>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</si>
  <si>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</si>
  <si>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</si>
  <si>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</si>
  <si>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</si>
  <si>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</si>
  <si>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</si>
  <si>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</si>
  <si>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</si>
  <si>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</si>
  <si>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</si>
  <si>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</si>
  <si>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</si>
  <si>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</si>
  <si>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</si>
  <si>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</si>
  <si>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</si>
  <si>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</si>
  <si>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</si>
  <si>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</si>
  <si>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</si>
  <si>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</si>
  <si>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</si>
  <si>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</si>
  <si>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</si>
  <si>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</si>
  <si>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</si>
  <si>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</si>
  <si>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</si>
  <si>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</si>
  <si>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</si>
  <si>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</si>
  <si>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</si>
  <si>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</si>
  <si>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</si>
  <si>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</si>
  <si>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</si>
  <si>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</si>
  <si>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</si>
  <si>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</si>
  <si>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</si>
  <si>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</si>
  <si>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</si>
  <si>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</si>
  <si>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</si>
  <si>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</si>
  <si>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</si>
  <si>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</si>
  <si>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</si>
  <si>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</si>
  <si>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</si>
  <si>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</si>
  <si>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</si>
  <si>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</si>
  <si>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</si>
  <si>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</si>
  <si>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</si>
  <si>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</si>
  <si>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</si>
  <si>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</si>
  <si>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</si>
  <si>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</si>
  <si>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</si>
  <si>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</si>
  <si>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</si>
  <si>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</si>
  <si>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</si>
  <si>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</si>
  <si>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</si>
  <si>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</si>
  <si>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</si>
  <si>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</si>
  <si>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</si>
  <si>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</si>
  <si>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</si>
  <si>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</si>
  <si>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</si>
  <si>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</si>
  <si>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</si>
  <si>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</si>
  <si>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</si>
  <si>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</si>
  <si>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</si>
  <si>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</si>
  <si>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</si>
  <si>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</si>
  <si>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</si>
  <si>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</si>
  <si>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</si>
  <si>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</si>
  <si>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</si>
  <si>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</si>
  <si>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</si>
  <si>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</si>
  <si>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</si>
  <si>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</si>
  <si>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</si>
  <si>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</si>
  <si>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</si>
  <si>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</si>
  <si>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</si>
  <si>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</si>
  <si>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</si>
  <si>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</si>
  <si>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</si>
  <si>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</si>
  <si>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</si>
  <si>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</si>
  <si>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</si>
  <si>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</si>
  <si>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</si>
  <si>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</si>
  <si>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</si>
  <si>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</si>
  <si>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</si>
  <si>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</si>
  <si>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</si>
  <si>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</si>
  <si>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</si>
  <si>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</si>
  <si>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</si>
  <si>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</si>
  <si>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</si>
  <si>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</si>
  <si>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</si>
  <si>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</si>
  <si>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</si>
  <si>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</si>
  <si>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</si>
  <si>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</si>
  <si>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</si>
  <si>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</si>
  <si>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</si>
  <si>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</si>
  <si>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</si>
  <si>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</si>
  <si>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</si>
  <si>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</si>
  <si>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</si>
  <si>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</si>
  <si>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</si>
  <si>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</si>
  <si>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</si>
  <si>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</si>
  <si>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</si>
  <si>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</si>
  <si>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</si>
  <si>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</si>
  <si>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</si>
  <si>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</si>
  <si>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</si>
  <si>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</si>
  <si>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</si>
  <si>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</si>
  <si>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</si>
  <si>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</si>
  <si>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</si>
  <si>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</si>
  <si>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</si>
  <si>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</si>
  <si>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</si>
  <si>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</si>
  <si>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</si>
  <si>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</si>
  <si>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</si>
  <si>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</si>
  <si>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</si>
  <si>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</si>
  <si>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</si>
  <si>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</si>
  <si>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</si>
  <si>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</si>
  <si>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</si>
  <si>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</si>
  <si>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</si>
  <si>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</si>
  <si>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</si>
  <si>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</si>
  <si>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</si>
  <si>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</si>
  <si>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</si>
  <si>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</si>
  <si>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</si>
  <si>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</si>
  <si>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</si>
  <si>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</si>
  <si>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</si>
  <si>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</si>
  <si>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</si>
  <si>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</si>
  <si>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</si>
  <si>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</si>
  <si>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</si>
  <si>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</si>
  <si>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</si>
  <si>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</si>
  <si>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</si>
  <si>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</si>
  <si>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</si>
  <si>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</si>
  <si>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</si>
  <si>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</si>
  <si>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</si>
  <si>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</si>
  <si>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</si>
  <si>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</si>
  <si>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</si>
  <si>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</si>
  <si>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</si>
  <si>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</si>
  <si>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</si>
  <si>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</si>
  <si>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</si>
  <si>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</si>
  <si>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</si>
  <si>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</si>
  <si>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</si>
  <si>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</si>
  <si>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</si>
  <si>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</si>
  <si>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</si>
  <si>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</si>
  <si>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</si>
  <si>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</si>
  <si>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</si>
  <si>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</si>
  <si>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</si>
  <si>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</si>
  <si>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</si>
  <si>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</si>
  <si>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</si>
  <si>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</si>
  <si>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</si>
  <si>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</si>
  <si>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</si>
  <si>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</si>
  <si>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</si>
  <si>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</si>
  <si>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</si>
  <si>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</si>
  <si>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</si>
  <si>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</si>
  <si>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</si>
  <si>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</si>
  <si>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</si>
  <si>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</si>
  <si>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</si>
  <si>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</si>
  <si>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</si>
  <si>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</si>
  <si>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</si>
  <si>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</si>
  <si>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</si>
  <si>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</si>
  <si>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</si>
  <si>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</si>
  <si>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</si>
  <si>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</si>
  <si>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</si>
  <si>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</si>
  <si>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</si>
  <si>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</si>
  <si>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</si>
  <si>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</si>
  <si>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</si>
  <si>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</si>
  <si>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</si>
  <si>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</si>
  <si>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</si>
  <si>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</si>
  <si>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</si>
  <si>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</si>
  <si>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</si>
  <si>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</si>
  <si>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</si>
  <si>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</si>
  <si>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</si>
  <si>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</si>
  <si>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</si>
  <si>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</si>
  <si>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</si>
  <si>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</si>
  <si>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</si>
  <si>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</si>
  <si>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</si>
  <si>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</si>
  <si>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</si>
  <si>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</si>
  <si>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</si>
  <si>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</si>
  <si>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</si>
  <si>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</si>
  <si>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</si>
  <si>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</si>
  <si>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</si>
  <si>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</si>
  <si>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</si>
  <si>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</si>
  <si>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</si>
  <si>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</si>
  <si>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</si>
  <si>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</si>
  <si>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</si>
  <si>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</si>
  <si>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</si>
  <si>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</si>
  <si>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</si>
  <si>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</si>
  <si>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</si>
  <si>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</si>
  <si>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</si>
  <si>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</si>
  <si>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</si>
  <si>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</si>
  <si>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</si>
  <si>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</si>
  <si>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</si>
  <si>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</si>
  <si>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</si>
  <si>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</si>
  <si>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</si>
  <si>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</si>
  <si>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</si>
  <si>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</si>
  <si>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</si>
  <si>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</si>
  <si>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</si>
  <si>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</si>
  <si>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</si>
  <si>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</si>
  <si>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</si>
  <si>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</si>
  <si>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</si>
  <si>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</si>
  <si>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</si>
  <si>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</si>
  <si>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</si>
  <si>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</si>
  <si>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</si>
  <si>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</si>
  <si>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</si>
  <si>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</si>
  <si>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</si>
  <si>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</si>
  <si>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</si>
  <si>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</si>
  <si>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</si>
  <si>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</si>
  <si>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</si>
  <si>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</si>
  <si>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</si>
  <si>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</si>
  <si>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</si>
  <si>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</si>
  <si>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</si>
  <si>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</si>
  <si>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</si>
  <si>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</si>
  <si>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</si>
  <si>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</si>
  <si>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</si>
  <si>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</si>
  <si>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</si>
  <si>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</si>
  <si>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</si>
  <si>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</si>
  <si>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</si>
  <si>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</si>
  <si>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</si>
  <si>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</si>
  <si>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</si>
  <si>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</si>
  <si>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</si>
  <si>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</si>
  <si>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</si>
  <si>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</si>
  <si>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</si>
  <si>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</si>
  <si>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</si>
  <si>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</si>
  <si>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</si>
  <si>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</si>
  <si>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</si>
  <si>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</si>
  <si>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</si>
  <si>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</si>
  <si>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</si>
  <si>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</si>
  <si>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</si>
  <si>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</si>
  <si>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</si>
  <si>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</si>
  <si>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</si>
  <si>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</si>
  <si>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</si>
  <si>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</si>
  <si>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</si>
  <si>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</si>
  <si>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</si>
  <si>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</si>
  <si>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</si>
  <si>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</si>
  <si>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</si>
  <si>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</si>
  <si>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</si>
  <si>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</si>
  <si>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</si>
  <si>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</si>
  <si>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</si>
  <si>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</si>
  <si>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</si>
  <si>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</si>
  <si>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</si>
  <si>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</si>
  <si>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</si>
  <si>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</si>
  <si>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</si>
  <si>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</si>
  <si>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</si>
  <si>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</si>
  <si>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</si>
  <si>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</si>
  <si>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</si>
  <si>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</si>
  <si>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</si>
  <si>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</si>
  <si>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</si>
  <si>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</si>
  <si>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</si>
  <si>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</si>
  <si>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</si>
  <si>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</si>
  <si>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</si>
  <si>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</si>
  <si>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</si>
  <si>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</si>
  <si>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</si>
  <si>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</si>
  <si>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</si>
  <si>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</si>
  <si>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</si>
  <si>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</si>
  <si>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</si>
  <si>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</si>
  <si>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</si>
  <si>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</si>
  <si>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</si>
  <si>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</si>
  <si>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</si>
  <si>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</si>
  <si>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</si>
  <si>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</si>
  <si>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</si>
  <si>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</si>
  <si>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</si>
  <si>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</si>
  <si>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</si>
  <si>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</si>
  <si>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</si>
  <si>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</si>
  <si>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</si>
  <si>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</si>
  <si>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</si>
  <si>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</si>
  <si>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</si>
  <si>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</si>
  <si>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</si>
  <si>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</si>
  <si>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</si>
  <si>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</si>
  <si>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</si>
  <si>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</si>
  <si>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</si>
  <si>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</si>
  <si>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</si>
  <si>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</si>
  <si>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</si>
  <si>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</si>
  <si>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</si>
  <si>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</si>
  <si>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</si>
  <si>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</si>
  <si>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</si>
  <si>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</si>
  <si>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</si>
  <si>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</si>
  <si>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</si>
  <si>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</si>
  <si>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</si>
  <si>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</si>
  <si>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</si>
  <si>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</si>
  <si>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</si>
  <si>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</si>
  <si>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</si>
  <si>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</si>
  <si>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</si>
  <si>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</si>
  <si>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</si>
  <si>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</si>
  <si>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</si>
  <si>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</si>
  <si>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</si>
  <si>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</si>
  <si>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</si>
  <si>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</si>
  <si>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</si>
  <si>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</si>
  <si>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</si>
  <si>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</si>
  <si>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</si>
  <si>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</si>
  <si>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</si>
  <si>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</si>
  <si>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</si>
  <si>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</si>
  <si>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</si>
  <si>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</si>
  <si>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</si>
  <si>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</si>
  <si>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</si>
  <si>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</si>
  <si>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</si>
  <si>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</si>
  <si>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</si>
  <si>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</si>
  <si>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</si>
  <si>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</si>
  <si>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</si>
  <si>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</si>
  <si>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</si>
  <si>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</si>
  <si>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</si>
  <si>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</si>
  <si>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</si>
  <si>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</si>
  <si>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</si>
  <si>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</si>
  <si>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</si>
  <si>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</si>
  <si>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</si>
  <si>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</si>
  <si>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</si>
  <si>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</si>
  <si>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</si>
  <si>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</si>
  <si>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</si>
  <si>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</si>
  <si>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</si>
  <si>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</si>
  <si>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</si>
  <si>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</si>
  <si>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</si>
  <si>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</si>
  <si>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</si>
  <si>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</si>
  <si>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</si>
  <si>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</si>
  <si>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</si>
  <si>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</si>
  <si>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</si>
  <si>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</si>
  <si>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</si>
  <si>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</si>
  <si>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</si>
  <si>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</si>
  <si>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</si>
  <si>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</si>
  <si>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</si>
  <si>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</si>
  <si>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</si>
  <si>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</si>
  <si>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</si>
  <si>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</si>
  <si>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</si>
  <si>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</si>
  <si>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</si>
  <si>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</si>
  <si>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</si>
  <si>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</si>
  <si>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</si>
  <si>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</si>
  <si>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</si>
  <si>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</si>
  <si>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</si>
  <si>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</si>
  <si>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</si>
  <si>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</si>
  <si>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</si>
  <si>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</si>
  <si>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</si>
  <si>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</si>
  <si>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</si>
  <si>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</si>
  <si>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</si>
  <si>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</si>
  <si>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</si>
  <si>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</si>
  <si>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</si>
  <si>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</si>
  <si>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</si>
  <si>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</si>
  <si>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</si>
  <si>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</si>
  <si>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</si>
  <si>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</si>
  <si>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</si>
  <si>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</si>
  <si>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</si>
  <si>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</si>
  <si>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</si>
  <si>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</si>
  <si>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</si>
  <si>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</si>
  <si>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</si>
  <si>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</si>
  <si>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</si>
  <si>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</si>
  <si>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</si>
  <si>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</si>
  <si>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</si>
  <si>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</si>
  <si>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</si>
  <si>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</si>
  <si>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</si>
  <si>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</si>
  <si>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</si>
  <si>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</si>
  <si>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</si>
  <si>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</si>
  <si>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</si>
  <si>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</si>
  <si>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</si>
  <si>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</si>
  <si>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</si>
  <si>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</si>
  <si>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</si>
  <si>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</si>
  <si>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</si>
  <si>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</si>
  <si>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</si>
  <si>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</si>
  <si>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</si>
  <si>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</si>
  <si>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</si>
  <si>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</si>
  <si>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</si>
  <si>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</si>
  <si>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</si>
  <si>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</si>
  <si>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</si>
  <si>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</si>
  <si>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</si>
  <si>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</si>
  <si>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</si>
  <si>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</si>
  <si>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</si>
  <si>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</si>
  <si>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</si>
  <si>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</si>
  <si>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</si>
  <si>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</si>
  <si>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</si>
  <si>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</si>
  <si>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</si>
  <si>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</si>
  <si>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</si>
  <si>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</si>
  <si>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</si>
  <si>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</si>
  <si>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</si>
  <si>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</si>
  <si>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</si>
  <si>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</si>
  <si>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</si>
  <si>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</si>
  <si>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</si>
  <si>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</si>
  <si>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</si>
  <si>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</si>
  <si>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</si>
  <si>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</si>
  <si>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</si>
  <si>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</si>
  <si>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</si>
  <si>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</si>
  <si>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</si>
  <si>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</si>
  <si>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</si>
  <si>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</si>
  <si>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</si>
  <si>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</si>
  <si>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</si>
  <si>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</si>
  <si>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</si>
  <si>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</si>
  <si>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</si>
  <si>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</si>
  <si>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</si>
  <si>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</si>
  <si>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</si>
  <si>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</si>
  <si>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</si>
  <si>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</si>
  <si>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</si>
  <si>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</si>
  <si>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</si>
  <si>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</si>
  <si>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</si>
  <si>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</si>
  <si>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</si>
  <si>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</si>
  <si>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</si>
  <si>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</si>
  <si>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</si>
  <si>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</si>
  <si>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</si>
  <si>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</si>
  <si>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</si>
  <si>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</si>
  <si>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</si>
  <si>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</si>
  <si>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</si>
  <si>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</si>
  <si>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</si>
  <si>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</si>
  <si>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</si>
  <si>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</si>
  <si>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</si>
  <si>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</si>
  <si>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</si>
  <si>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</si>
  <si>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</si>
  <si>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</si>
  <si>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</si>
  <si>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</si>
  <si>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</si>
  <si>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</si>
  <si>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</si>
  <si>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</si>
  <si>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</si>
  <si>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</si>
  <si>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</si>
  <si>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</si>
  <si>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</si>
  <si>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</si>
  <si>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</si>
  <si>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</si>
  <si>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</si>
  <si>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</si>
  <si>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</si>
  <si>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</si>
  <si>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</si>
  <si>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</si>
  <si>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</si>
  <si>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</si>
  <si>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</si>
  <si>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</si>
  <si>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</si>
  <si>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</si>
  <si>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</si>
  <si>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</si>
  <si>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</si>
  <si>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</si>
  <si>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</si>
  <si>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</si>
  <si>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</si>
  <si>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</si>
  <si>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</si>
  <si>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</si>
  <si>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</si>
  <si>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</si>
  <si>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</si>
  <si>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</si>
  <si>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</si>
  <si>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</si>
  <si>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</si>
  <si>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</si>
  <si>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</si>
  <si>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</si>
  <si>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</si>
  <si>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</si>
  <si>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</si>
  <si>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</si>
  <si>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</si>
  <si>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</si>
  <si>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</si>
  <si>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</si>
  <si>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</si>
  <si>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</si>
  <si>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</si>
  <si>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</si>
  <si>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</si>
  <si>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</si>
  <si>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</si>
  <si>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</si>
  <si>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</si>
  <si>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</si>
  <si>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</si>
  <si>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</si>
  <si>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</si>
  <si>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</si>
  <si>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</si>
  <si>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</si>
  <si>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</si>
  <si>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</si>
  <si>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</si>
  <si>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</si>
  <si>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</si>
  <si>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</si>
  <si>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</si>
  <si>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</si>
  <si>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</si>
  <si>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</si>
  <si>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</si>
  <si>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</si>
  <si>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</si>
  <si>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</si>
  <si>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</si>
  <si>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</si>
  <si>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</si>
  <si>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</si>
  <si>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</si>
  <si>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</si>
  <si>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</si>
  <si>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</si>
  <si>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</si>
  <si>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</si>
  <si>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</si>
  <si>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</si>
  <si>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</si>
  <si>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</si>
  <si>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</si>
  <si>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</si>
  <si>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</si>
  <si>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</si>
  <si>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</si>
  <si>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</si>
  <si>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</si>
  <si>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</si>
  <si>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</si>
  <si>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</si>
  <si>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</si>
  <si>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</si>
  <si>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</si>
  <si>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</si>
  <si>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</si>
  <si>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</si>
  <si>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</si>
  <si>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</si>
  <si>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</si>
  <si>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</si>
  <si>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</si>
  <si>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</si>
  <si>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</si>
  <si>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</si>
  <si>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</si>
  <si>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</si>
  <si>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</si>
  <si>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</si>
  <si>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</si>
  <si>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</si>
  <si>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</si>
  <si>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</si>
  <si>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</si>
  <si>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</si>
  <si>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</si>
  <si>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</si>
  <si>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</si>
  <si>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</si>
  <si>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</si>
  <si>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</si>
  <si>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</si>
  <si>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</si>
  <si>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</si>
  <si>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</si>
  <si>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</si>
  <si>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</si>
  <si>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</si>
  <si>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</si>
  <si>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</si>
  <si>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</si>
  <si>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</si>
  <si>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</si>
  <si>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</si>
  <si>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</si>
  <si>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</si>
  <si>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</si>
  <si>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</si>
  <si>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</si>
  <si>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</si>
  <si>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</si>
  <si>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</si>
  <si>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</si>
  <si>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</si>
  <si>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</si>
  <si>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</si>
  <si>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</si>
  <si>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</si>
  <si>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</si>
  <si>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</si>
  <si>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</si>
  <si>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</si>
  <si>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</si>
  <si>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</si>
  <si>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</si>
  <si>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</si>
  <si>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</si>
  <si>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</si>
  <si>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</si>
  <si>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</si>
  <si>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</si>
  <si>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</si>
  <si>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</si>
  <si>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</si>
  <si>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</si>
  <si>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</si>
  <si>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</si>
  <si>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</si>
  <si>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</si>
  <si>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</si>
  <si>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</si>
  <si>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</si>
  <si>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</si>
  <si>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</si>
  <si>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</si>
  <si>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</si>
  <si>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</si>
  <si>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</si>
  <si>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</si>
  <si>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</si>
  <si>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</si>
  <si>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</si>
  <si>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</si>
  <si>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</si>
  <si>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</si>
  <si>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</si>
  <si>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</si>
  <si>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</si>
  <si>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</si>
  <si>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</si>
  <si>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</si>
  <si>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</si>
  <si>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</si>
  <si>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</si>
  <si>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</si>
  <si>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</si>
  <si>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</si>
  <si>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</si>
  <si>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</si>
  <si>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</si>
  <si>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</si>
  <si>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</si>
  <si>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</si>
  <si>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</si>
  <si>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</si>
  <si>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</si>
  <si>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</si>
  <si>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</si>
  <si>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</si>
  <si>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</si>
  <si>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</si>
  <si>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</si>
  <si>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</si>
  <si>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</si>
  <si>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</si>
  <si>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</si>
  <si>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</si>
  <si>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</si>
  <si>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</si>
  <si>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</si>
  <si>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</si>
  <si>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</si>
  <si>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</si>
  <si>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</si>
  <si>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</si>
  <si>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</si>
  <si>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</si>
  <si>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</si>
  <si>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</si>
  <si>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</si>
  <si>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</si>
  <si>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</si>
  <si>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</si>
  <si>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</si>
  <si>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</si>
  <si>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</si>
  <si>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</si>
  <si>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</si>
  <si>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</si>
  <si>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</si>
  <si>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</si>
  <si>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</si>
  <si>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</si>
  <si>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</si>
  <si>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</si>
  <si>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</si>
  <si>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</si>
  <si>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</si>
  <si>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</si>
  <si>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</si>
  <si>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</si>
  <si>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</si>
  <si>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</si>
  <si>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</si>
  <si>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</si>
  <si>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</si>
  <si>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</si>
  <si>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</si>
  <si>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</si>
  <si>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</si>
  <si>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</si>
  <si>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</si>
  <si>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</si>
  <si>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</si>
  <si>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</si>
  <si>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</si>
  <si>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</si>
  <si>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</si>
  <si>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</si>
  <si>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</si>
  <si>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</si>
  <si>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</si>
  <si>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</si>
  <si>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</si>
  <si>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</si>
  <si>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</si>
  <si>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</si>
  <si>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</si>
  <si>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</si>
  <si>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</si>
  <si>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</si>
  <si>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</si>
  <si>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</si>
  <si>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</si>
  <si>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</si>
  <si>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</si>
  <si>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</si>
  <si>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</si>
  <si>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</si>
  <si>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</si>
  <si>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</si>
  <si>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</si>
  <si>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</si>
  <si>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</si>
  <si>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</si>
  <si>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</si>
  <si>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</si>
  <si>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</si>
  <si>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</si>
  <si>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</si>
  <si>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</si>
  <si>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</si>
  <si>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</si>
  <si>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</si>
  <si>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</si>
  <si>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</si>
  <si>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</si>
  <si>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</si>
  <si>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</si>
  <si>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</si>
  <si>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</si>
  <si>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</si>
  <si>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</si>
  <si>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</si>
  <si>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</si>
  <si>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</si>
  <si>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</si>
  <si>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</si>
  <si>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</si>
  <si>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</si>
  <si>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</si>
  <si>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</si>
  <si>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</si>
  <si>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</si>
  <si>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</si>
  <si>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</si>
  <si>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</si>
  <si>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</si>
  <si>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</si>
  <si>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</si>
  <si>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</si>
  <si>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</si>
  <si>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</si>
  <si>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</si>
  <si>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</si>
  <si>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</si>
  <si>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</si>
  <si>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</si>
  <si>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</si>
  <si>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</si>
  <si>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</si>
  <si>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</si>
  <si>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</si>
  <si>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</si>
  <si>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</si>
  <si>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</si>
  <si>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</si>
  <si>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</si>
  <si>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</si>
  <si>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</si>
  <si>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</si>
  <si>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</si>
  <si>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</si>
  <si>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</si>
  <si>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</si>
  <si>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</si>
  <si>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</si>
  <si>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</si>
  <si>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</si>
  <si>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</si>
  <si>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</si>
  <si>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</si>
  <si>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</si>
  <si>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</si>
  <si>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</si>
  <si>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</si>
  <si>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</si>
  <si>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</si>
  <si>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</si>
  <si>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</si>
  <si>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</si>
  <si>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</si>
  <si>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</si>
  <si>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</si>
  <si>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</si>
  <si>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</si>
  <si>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</si>
  <si>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</si>
  <si>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</si>
  <si>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</si>
  <si>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</si>
  <si>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</si>
  <si>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</si>
  <si>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</si>
  <si>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</si>
  <si>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</si>
  <si>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</si>
  <si>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</si>
  <si>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</si>
  <si>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</si>
  <si>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</si>
  <si>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</si>
  <si>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</si>
  <si>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</si>
  <si>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</si>
  <si>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</si>
  <si>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</si>
  <si>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</si>
  <si>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</si>
  <si>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</si>
  <si>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</si>
  <si>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</si>
  <si>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</si>
  <si>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</si>
  <si>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</si>
  <si>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</si>
  <si>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</si>
  <si>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</si>
  <si>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</si>
  <si>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</si>
  <si>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</si>
  <si>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</si>
  <si>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</si>
  <si>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</si>
  <si>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</si>
  <si>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</si>
  <si>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</si>
  <si>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</si>
  <si>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</si>
  <si>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</si>
  <si>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</si>
  <si>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</si>
  <si>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</si>
  <si>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</si>
  <si>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</si>
  <si>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</si>
  <si>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</si>
  <si>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</si>
  <si>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</si>
  <si>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</si>
  <si>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</si>
  <si>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</si>
  <si>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</si>
  <si>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</si>
  <si>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</si>
  <si>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</si>
  <si>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</si>
  <si>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</si>
  <si>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</si>
  <si>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</si>
  <si>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</si>
  <si>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</si>
  <si>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</si>
  <si>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</si>
  <si>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</si>
  <si>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</si>
  <si>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</si>
  <si>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</si>
  <si>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</si>
  <si>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</si>
  <si>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</si>
  <si>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</si>
  <si>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</si>
  <si>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</si>
  <si>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</si>
  <si>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</si>
  <si>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</si>
  <si>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</si>
  <si>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</si>
  <si>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</si>
  <si>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</si>
  <si>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</si>
  <si>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</si>
  <si>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</si>
  <si>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</si>
  <si>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</si>
  <si>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</si>
  <si>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</si>
  <si>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</si>
  <si>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</si>
  <si>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</si>
  <si>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</si>
  <si>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</si>
  <si>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</si>
  <si>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</si>
  <si>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</si>
  <si>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</si>
  <si>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</si>
  <si>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</si>
  <si>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</si>
  <si>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</si>
  <si>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</si>
  <si>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</si>
  <si>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</si>
  <si>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</si>
  <si>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</si>
  <si>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</si>
  <si>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</si>
  <si>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</si>
  <si>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</si>
  <si>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</si>
  <si>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</si>
  <si>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</si>
  <si>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</si>
  <si>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</si>
  <si>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</si>
  <si>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</si>
  <si>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</si>
  <si>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</si>
  <si>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</si>
  <si>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</si>
  <si>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</si>
  <si>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</si>
  <si>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</si>
  <si>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</si>
  <si>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</si>
  <si>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</si>
  <si>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</si>
  <si>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</si>
  <si>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</si>
  <si>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</si>
  <si>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</si>
  <si>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</si>
  <si>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</si>
  <si>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</si>
  <si>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</si>
  <si>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</si>
  <si>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</si>
  <si>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</si>
  <si>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</si>
  <si>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</si>
  <si>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</si>
  <si>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</si>
  <si>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</si>
  <si>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</si>
  <si>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</si>
  <si>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</si>
  <si>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</si>
  <si>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</si>
  <si>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</si>
  <si>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</si>
  <si>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</si>
  <si>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</si>
  <si>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</si>
  <si>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</si>
  <si>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</si>
  <si>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</si>
  <si>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</si>
  <si>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</si>
  <si>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</si>
  <si>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</si>
  <si>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</si>
  <si>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</si>
  <si>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</si>
  <si>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</si>
  <si>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</si>
  <si>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</si>
  <si>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</si>
  <si>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</si>
  <si>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</si>
  <si>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</si>
  <si>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</si>
  <si>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</si>
  <si>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</si>
  <si>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</si>
  <si>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</si>
  <si>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</si>
  <si>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</si>
  <si>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</si>
  <si>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</si>
  <si>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</si>
  <si>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</si>
  <si>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</si>
  <si>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</si>
  <si>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</si>
  <si>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</si>
  <si>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</si>
  <si>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</si>
  <si>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</si>
  <si>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</si>
  <si>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</si>
  <si>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</si>
  <si>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</si>
  <si>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</si>
  <si>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</si>
  <si>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</si>
  <si>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</si>
  <si>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</si>
  <si>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</si>
  <si>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</si>
  <si>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</si>
  <si>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</si>
  <si>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</si>
  <si>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</si>
  <si>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</si>
  <si>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</si>
  <si>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</si>
  <si>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</si>
  <si>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</si>
  <si>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</si>
  <si>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</si>
  <si>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</si>
  <si>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</si>
  <si>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</si>
  <si>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</si>
  <si>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</si>
  <si>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</si>
  <si>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</si>
  <si>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</si>
  <si>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</si>
  <si>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</si>
  <si>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</si>
  <si>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</si>
  <si>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</si>
  <si>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</si>
  <si>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</si>
  <si>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</si>
  <si>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</si>
  <si>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</si>
  <si>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</si>
  <si>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</si>
  <si>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</si>
  <si>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</si>
  <si>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</si>
  <si>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</si>
  <si>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</si>
  <si>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</si>
  <si>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</si>
  <si>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</si>
  <si>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</si>
  <si>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</si>
  <si>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</si>
  <si>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</si>
  <si>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</si>
  <si>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</si>
  <si>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</si>
  <si>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</si>
  <si>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</si>
  <si>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</si>
  <si>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</si>
  <si>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</si>
  <si>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</si>
  <si>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</si>
  <si>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</si>
  <si>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</si>
  <si>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</si>
  <si>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</si>
  <si>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</si>
  <si>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</si>
  <si>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</si>
  <si>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</si>
  <si>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</si>
  <si>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</si>
  <si>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</si>
  <si>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</si>
  <si>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</si>
  <si>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</si>
  <si>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</si>
  <si>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</si>
  <si>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</si>
  <si>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</si>
  <si>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</si>
  <si>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</si>
  <si>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</si>
  <si>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</si>
  <si>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</si>
  <si>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</si>
  <si>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</si>
  <si>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</si>
  <si>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</si>
  <si>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</si>
  <si>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</si>
  <si>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</si>
  <si>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</si>
  <si>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</si>
  <si>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</si>
  <si>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</si>
  <si>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</si>
  <si>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</si>
  <si>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</si>
  <si>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</si>
  <si>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</si>
  <si>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</si>
  <si>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</si>
  <si>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</si>
  <si>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</si>
  <si>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</si>
  <si>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</si>
  <si>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</si>
  <si>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</si>
  <si>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</si>
  <si>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</si>
  <si>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</si>
  <si>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</si>
  <si>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</si>
  <si>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</si>
  <si>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</si>
  <si>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</si>
  <si>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</si>
  <si>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</si>
  <si>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</si>
  <si>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</si>
  <si>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</si>
  <si>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</si>
  <si>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</si>
  <si>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</si>
  <si>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</si>
  <si>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</si>
  <si>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</si>
  <si>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</si>
  <si>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</si>
  <si>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</si>
  <si>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</si>
  <si>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</si>
  <si>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</si>
  <si>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</si>
  <si>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</si>
  <si>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</si>
  <si>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</si>
  <si>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</si>
  <si>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</si>
  <si>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</si>
  <si>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</si>
  <si>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</si>
  <si>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</si>
  <si>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</si>
  <si>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</si>
  <si>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</si>
  <si>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</si>
  <si>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</si>
  <si>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</si>
  <si>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</si>
  <si>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</si>
  <si>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</si>
  <si>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</si>
  <si>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</si>
  <si>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</si>
  <si>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</si>
  <si>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</si>
  <si>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</si>
  <si>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</si>
  <si>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</si>
  <si>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</si>
  <si>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</si>
  <si>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</si>
  <si>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</si>
  <si>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</si>
  <si>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</si>
  <si>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</si>
  <si>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</si>
  <si>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</si>
  <si>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</si>
  <si>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</si>
  <si>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</si>
  <si>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</si>
  <si>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</si>
  <si>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</si>
  <si>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</si>
  <si>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</si>
  <si>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</si>
  <si>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</si>
  <si>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</si>
  <si>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</si>
  <si>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</si>
  <si>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</si>
  <si>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</si>
  <si>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</si>
  <si>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</si>
  <si>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</si>
  <si>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</si>
  <si>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</si>
  <si>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</si>
  <si>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</si>
  <si>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</si>
  <si>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</si>
  <si>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</si>
  <si>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</si>
  <si>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</si>
  <si>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</si>
  <si>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</si>
  <si>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</si>
  <si>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</si>
  <si>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</si>
  <si>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</si>
  <si>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</si>
  <si>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</si>
  <si>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</si>
  <si>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</si>
  <si>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</si>
  <si>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</si>
  <si>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</si>
  <si>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</si>
  <si>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</si>
  <si>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</si>
  <si>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</si>
  <si>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</si>
  <si>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</si>
  <si>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</si>
  <si>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</si>
  <si>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</si>
  <si>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</si>
  <si>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</si>
  <si>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</si>
  <si>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</si>
  <si>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</si>
  <si>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</si>
  <si>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</si>
  <si>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</si>
  <si>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</si>
  <si>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</si>
  <si>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</si>
  <si>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</si>
  <si>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</si>
  <si>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</si>
  <si>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</si>
  <si>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</si>
  <si>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</si>
  <si>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</si>
  <si>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</si>
  <si>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</si>
  <si>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</si>
  <si>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</si>
  <si>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</si>
  <si>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</si>
  <si>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</si>
  <si>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</si>
  <si>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</si>
  <si>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</si>
  <si>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</si>
  <si>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</si>
  <si>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</si>
  <si>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</si>
  <si>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</si>
  <si>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</si>
  <si>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</si>
  <si>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</si>
  <si>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</si>
  <si>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</si>
  <si>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</si>
  <si>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</si>
  <si>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</si>
  <si>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</si>
  <si>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</si>
  <si>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</si>
  <si>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</si>
  <si>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</si>
  <si>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</si>
  <si>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</si>
  <si>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</si>
  <si>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</si>
  <si>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</si>
  <si>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</si>
  <si>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</si>
  <si>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</si>
  <si>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</si>
  <si>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</si>
  <si>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</si>
  <si>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</si>
  <si>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</si>
  <si>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</si>
  <si>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</si>
  <si>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</si>
  <si>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</si>
  <si>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</si>
  <si>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</si>
  <si>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</si>
  <si>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</si>
  <si>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</si>
  <si>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</si>
  <si>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</si>
  <si>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</si>
  <si>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</si>
  <si>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</si>
  <si>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</si>
  <si>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</si>
  <si>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</si>
  <si>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</si>
  <si>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</si>
  <si>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</si>
  <si>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</si>
  <si>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</si>
  <si>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</si>
  <si>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</si>
  <si>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</si>
  <si>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</si>
  <si>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</si>
  <si>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</si>
  <si>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</si>
  <si>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</si>
  <si>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</si>
  <si>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</si>
  <si>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</si>
  <si>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</si>
  <si>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</si>
  <si>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</si>
  <si>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</si>
  <si>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</si>
  <si>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</si>
  <si>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</si>
  <si>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</si>
  <si>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</si>
  <si>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</si>
  <si>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</si>
  <si>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</si>
  <si>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</si>
  <si>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</si>
  <si>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</si>
  <si>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</si>
  <si>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</si>
  <si>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</si>
  <si>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</si>
  <si>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</si>
  <si>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</si>
  <si>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</si>
  <si>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</si>
  <si>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</si>
  <si>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</si>
  <si>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</si>
  <si>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</si>
  <si>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</si>
  <si>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</si>
  <si>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</si>
  <si>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</si>
  <si>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</si>
  <si>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</si>
  <si>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</si>
  <si>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</si>
  <si>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</si>
  <si>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</si>
  <si>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</si>
  <si>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</si>
  <si>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</si>
  <si>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</si>
  <si>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</si>
  <si>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</si>
  <si>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</si>
  <si>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</si>
  <si>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</si>
  <si>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</si>
  <si>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</si>
  <si>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</si>
  <si>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</si>
  <si>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</si>
  <si>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</si>
  <si>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</si>
  <si>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</si>
  <si>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</si>
  <si>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</si>
  <si>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</si>
  <si>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</si>
  <si>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</si>
  <si>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</si>
  <si>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</si>
  <si>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</si>
  <si>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</si>
  <si>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</si>
  <si>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</si>
  <si>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</si>
  <si>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</si>
  <si>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</si>
  <si>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</si>
  <si>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</si>
  <si>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</si>
  <si>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</si>
  <si>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</si>
  <si>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</si>
  <si>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</si>
  <si>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</si>
  <si>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</si>
  <si>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</si>
  <si>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</si>
  <si>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</si>
  <si>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</si>
  <si>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</si>
  <si>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</si>
  <si>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</si>
  <si>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</si>
  <si>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</si>
  <si>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</si>
  <si>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</si>
  <si>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</si>
  <si>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</si>
  <si>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</si>
  <si>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</si>
  <si>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</si>
  <si>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</si>
  <si>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</si>
  <si>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</si>
  <si>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</si>
  <si>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</si>
  <si>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</si>
  <si>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</si>
  <si>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</si>
  <si>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</si>
  <si>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</si>
  <si>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</si>
  <si>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</si>
  <si>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</si>
  <si>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</si>
  <si>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</si>
  <si>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</si>
  <si>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</si>
  <si>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</si>
  <si>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</si>
  <si>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</si>
  <si>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</si>
  <si>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</si>
  <si>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</si>
  <si>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</si>
  <si>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</si>
  <si>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</si>
  <si>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</si>
  <si>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</si>
  <si>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</si>
  <si>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</si>
  <si>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</si>
  <si>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</si>
  <si>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</si>
  <si>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</si>
  <si>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</si>
  <si>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</si>
  <si>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</si>
  <si>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</si>
  <si>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</si>
  <si>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</si>
  <si>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</si>
  <si>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</si>
  <si>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</si>
  <si>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</si>
  <si>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</si>
  <si>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</si>
  <si>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</si>
  <si>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</si>
  <si>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</si>
  <si>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</si>
  <si>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</si>
  <si>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</si>
  <si>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</si>
  <si>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</si>
  <si>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</si>
  <si>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</si>
  <si>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</si>
  <si>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</si>
  <si>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</si>
  <si>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</si>
  <si>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</si>
  <si>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</si>
  <si>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</si>
  <si>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</si>
  <si>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</si>
  <si>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</si>
  <si>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</si>
  <si>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</si>
  <si>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</si>
  <si>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</si>
  <si>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</si>
  <si>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</si>
  <si>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</si>
  <si>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</si>
  <si>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</si>
  <si>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</si>
  <si>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</si>
  <si>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</si>
  <si>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</si>
  <si>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</si>
  <si>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</si>
  <si>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</si>
  <si>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</si>
  <si>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</si>
  <si>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</si>
  <si>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</si>
  <si>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</si>
  <si>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</si>
  <si>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</si>
  <si>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</si>
  <si>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</si>
  <si>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</si>
  <si>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</si>
  <si>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</si>
  <si>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</si>
  <si>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</si>
  <si>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</si>
  <si>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</si>
  <si>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</si>
  <si>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</si>
  <si>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</si>
  <si>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</si>
  <si>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</si>
  <si>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</si>
  <si>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</si>
  <si>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</si>
  <si>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</si>
  <si>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</si>
  <si>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</si>
  <si>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</si>
  <si>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</si>
  <si>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</si>
  <si>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</si>
  <si>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</si>
  <si>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</si>
  <si>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</si>
  <si>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</si>
  <si>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</si>
  <si>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</si>
  <si>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</si>
  <si>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</si>
  <si>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</si>
  <si>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</si>
  <si>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</si>
  <si>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</si>
  <si>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</si>
  <si>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</si>
  <si>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</si>
  <si>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</si>
  <si>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</si>
  <si>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</si>
  <si>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</si>
  <si>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</si>
  <si>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</si>
  <si>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</si>
  <si>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</si>
  <si>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</si>
  <si>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</si>
  <si>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</si>
  <si>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</si>
  <si>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</si>
  <si>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</si>
  <si>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</si>
  <si>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</si>
  <si>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</si>
  <si>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</si>
  <si>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</si>
  <si>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</si>
  <si>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</si>
  <si>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</si>
  <si>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</si>
  <si>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</si>
  <si>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</si>
  <si>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</si>
  <si>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</si>
  <si>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</si>
  <si>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</si>
  <si>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</si>
  <si>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</si>
  <si>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</si>
  <si>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</si>
  <si>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</si>
  <si>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</si>
  <si>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</si>
  <si>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</si>
  <si>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</si>
  <si>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</si>
  <si>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</si>
  <si>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</si>
  <si>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</si>
  <si>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</si>
  <si>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</si>
  <si>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</si>
  <si>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</si>
  <si>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</si>
  <si>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</si>
  <si>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</si>
  <si>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</si>
  <si>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</si>
  <si>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</si>
  <si>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</si>
  <si>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</si>
  <si>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</si>
  <si>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</si>
  <si>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</si>
  <si>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</si>
  <si>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</si>
  <si>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</si>
  <si>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</si>
  <si>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</si>
  <si>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</si>
  <si>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</si>
  <si>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</si>
  <si>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</si>
  <si>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</si>
  <si>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</si>
  <si>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</si>
  <si>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</si>
  <si>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</si>
  <si>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</si>
  <si>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</si>
  <si>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</si>
  <si>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</si>
  <si>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</si>
  <si>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</si>
  <si>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</si>
  <si>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</si>
  <si>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</si>
  <si>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</si>
  <si>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</si>
  <si>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</si>
  <si>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</si>
  <si>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</si>
  <si>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</si>
  <si>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</si>
  <si>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</si>
  <si>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</si>
  <si>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</si>
  <si>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</si>
  <si>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</si>
  <si>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</si>
  <si>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</si>
  <si>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</si>
  <si>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</si>
  <si>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</si>
  <si>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</si>
  <si>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</si>
  <si>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</si>
  <si>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</si>
  <si>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</si>
  <si>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</si>
  <si>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</si>
  <si>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</si>
  <si>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</si>
  <si>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</si>
  <si>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</si>
  <si>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</si>
  <si>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</si>
  <si>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</si>
  <si>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</si>
  <si>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</si>
  <si>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</si>
  <si>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</si>
  <si>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</si>
  <si>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</si>
  <si>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</si>
  <si>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</si>
  <si>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</si>
  <si>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</si>
  <si>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</si>
  <si>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</si>
  <si>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</si>
  <si>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</si>
  <si>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</si>
  <si>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</si>
  <si>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</si>
  <si>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</si>
  <si>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</si>
  <si>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</si>
  <si>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</si>
  <si>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</si>
  <si>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</si>
  <si>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</si>
  <si>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</si>
  <si>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</si>
  <si>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</si>
  <si>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</si>
  <si>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</si>
  <si>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</si>
  <si>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</si>
  <si>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</si>
  <si>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</si>
  <si>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</si>
  <si>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</si>
  <si>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</si>
  <si>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</si>
  <si>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</si>
  <si>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</si>
  <si>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</si>
  <si>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</si>
  <si>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</si>
  <si>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</si>
  <si>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</si>
  <si>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</si>
  <si>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</si>
  <si>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</si>
  <si>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</si>
  <si>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</si>
  <si>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</si>
  <si>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</si>
  <si>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</si>
  <si>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</si>
  <si>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</si>
  <si>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</si>
  <si>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</si>
  <si>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</si>
  <si>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</si>
  <si>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</si>
  <si>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</si>
  <si>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</si>
  <si>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</si>
  <si>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</si>
  <si>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</si>
  <si>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</si>
  <si>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</si>
  <si>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</si>
  <si>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</si>
  <si>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</si>
  <si>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</si>
  <si>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</si>
  <si>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</si>
  <si>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</si>
  <si>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</si>
  <si>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</si>
  <si>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</si>
  <si>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</si>
  <si>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</si>
  <si>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</si>
  <si>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</si>
  <si>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</si>
  <si>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</si>
  <si>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</si>
  <si>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</si>
  <si>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</si>
  <si>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</si>
  <si>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</si>
  <si>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</si>
  <si>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</si>
  <si>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</si>
  <si>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</si>
  <si>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</si>
  <si>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</si>
  <si>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</si>
  <si>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</si>
  <si>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</si>
  <si>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</si>
  <si>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</si>
  <si>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</si>
  <si>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</si>
  <si>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</si>
  <si>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</si>
  <si>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</si>
  <si>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</si>
  <si>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</si>
  <si>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</si>
  <si>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</si>
  <si>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</si>
  <si>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</si>
  <si>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</si>
  <si>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</si>
  <si>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</si>
  <si>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</si>
  <si>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</si>
  <si>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</si>
  <si>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</si>
  <si>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</si>
  <si>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</si>
  <si>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</si>
  <si>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</si>
  <si>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</si>
  <si>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</si>
  <si>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</si>
  <si>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</si>
  <si>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</si>
  <si>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</si>
  <si>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</si>
  <si>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</si>
  <si>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</si>
  <si>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</si>
  <si>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</si>
  <si>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</si>
  <si>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</si>
  <si>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</si>
  <si>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</si>
  <si>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</si>
  <si>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</si>
  <si>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</si>
  <si>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</si>
  <si>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</si>
  <si>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</si>
  <si>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</si>
  <si>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</si>
  <si>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</si>
  <si>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</si>
  <si>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</si>
  <si>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</si>
  <si>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</si>
  <si>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</si>
  <si>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</si>
  <si>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</si>
  <si>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</si>
  <si>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</si>
  <si>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</si>
  <si>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</si>
  <si>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</si>
  <si>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</si>
  <si>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</si>
  <si>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</si>
  <si>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</si>
  <si>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</si>
  <si>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</si>
  <si>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</si>
  <si>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</si>
  <si>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</si>
  <si>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</si>
  <si>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</si>
  <si>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</si>
  <si>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</si>
  <si>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</si>
  <si>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</si>
  <si>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</si>
  <si>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</si>
  <si>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</si>
  <si>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</si>
  <si>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</si>
  <si>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</si>
  <si>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</si>
  <si>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</si>
  <si>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</si>
  <si>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</si>
  <si>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</si>
  <si>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</si>
  <si>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</si>
  <si>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</si>
  <si>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</si>
  <si>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</si>
  <si>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</si>
  <si>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</si>
  <si>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</si>
  <si>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</si>
  <si>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</si>
  <si>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</si>
  <si>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</si>
  <si>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</si>
  <si>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</si>
  <si>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</si>
  <si>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</si>
  <si>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</si>
  <si>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</si>
  <si>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</si>
  <si>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</si>
  <si>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</si>
  <si>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</si>
  <si>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</si>
  <si>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</si>
  <si>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</si>
  <si>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</si>
  <si>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</si>
  <si>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</si>
  <si>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</si>
  <si>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</si>
  <si>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</si>
  <si>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</si>
  <si>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</si>
  <si>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</si>
  <si>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</si>
  <si>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</si>
  <si>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</si>
  <si>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</si>
  <si>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</si>
  <si>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</si>
  <si>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</si>
  <si>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</si>
  <si>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</si>
  <si>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</si>
  <si>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</si>
  <si>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</si>
  <si>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</si>
  <si>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</si>
  <si>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</si>
  <si>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</si>
  <si>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</si>
  <si>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</si>
  <si>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</si>
  <si>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</si>
  <si>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</si>
  <si>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</si>
  <si>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</si>
  <si>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</si>
  <si>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</si>
  <si>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</si>
  <si>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</si>
  <si>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</si>
  <si>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</si>
  <si>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</si>
  <si>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</si>
  <si>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</si>
  <si>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</si>
  <si>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</si>
  <si>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</si>
  <si>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</si>
  <si>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</si>
  <si>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</si>
  <si>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</si>
  <si>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</si>
  <si>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</si>
  <si>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</si>
  <si>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</si>
  <si>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</si>
  <si>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</si>
  <si>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</si>
  <si>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</si>
  <si>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</si>
  <si>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</si>
  <si>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</si>
  <si>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</si>
  <si>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</si>
  <si>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</si>
  <si>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</si>
  <si>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</si>
  <si>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</si>
  <si>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</si>
  <si>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</si>
  <si>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</si>
  <si>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</si>
  <si>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</si>
  <si>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</si>
  <si>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</si>
  <si>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</si>
  <si>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</si>
  <si>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</si>
  <si>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</si>
  <si>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</si>
  <si>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</si>
  <si>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</si>
  <si>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</si>
  <si>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</si>
  <si>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</si>
  <si>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</si>
  <si>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</si>
  <si>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</si>
  <si>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</si>
  <si>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</si>
  <si>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</si>
  <si>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</si>
  <si>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</si>
  <si>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</si>
  <si>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</si>
  <si>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</si>
  <si>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</si>
  <si>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</si>
  <si>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</si>
  <si>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</si>
  <si>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</si>
  <si>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</si>
  <si>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</si>
  <si>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</si>
  <si>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</si>
  <si>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</si>
  <si>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</si>
  <si>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</si>
  <si>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</si>
  <si>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</si>
  <si>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</si>
  <si>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</si>
  <si>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</si>
  <si>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</si>
  <si>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</si>
  <si>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</si>
  <si>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</si>
  <si>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</si>
  <si>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</si>
  <si>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</si>
  <si>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</si>
  <si>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</si>
  <si>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</si>
  <si>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</si>
  <si>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</si>
  <si>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</si>
  <si>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</si>
  <si>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</si>
  <si>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</si>
  <si>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</si>
  <si>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</si>
  <si>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</si>
  <si>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</si>
  <si>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</si>
  <si>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</si>
  <si>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</si>
  <si>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</si>
  <si>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</si>
  <si>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</si>
  <si>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</si>
  <si>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</si>
  <si>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</si>
  <si>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</si>
  <si>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</si>
  <si>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</si>
  <si>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</si>
  <si>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</si>
  <si>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</si>
  <si>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</si>
  <si>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</si>
  <si>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</si>
  <si>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</si>
  <si>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</si>
  <si>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</si>
  <si>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</si>
  <si>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</si>
  <si>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</si>
  <si>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</si>
  <si>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</si>
  <si>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</si>
  <si>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</si>
  <si>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</si>
  <si>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</si>
  <si>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</si>
  <si>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</si>
  <si>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</si>
  <si>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</si>
  <si>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</si>
  <si>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</si>
  <si>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</si>
  <si>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</si>
  <si>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</si>
  <si>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</si>
  <si>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</si>
  <si>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</si>
  <si>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</si>
  <si>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</si>
  <si>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</si>
  <si>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</si>
  <si>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</si>
  <si>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</si>
  <si>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</si>
  <si>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</si>
  <si>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</si>
  <si>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</si>
  <si>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</si>
  <si>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</si>
  <si>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</si>
  <si>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</si>
  <si>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</si>
  <si>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</si>
  <si>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</si>
  <si>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</si>
  <si>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</si>
  <si>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</si>
  <si>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</si>
  <si>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</si>
  <si>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</si>
  <si>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</si>
  <si>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</si>
  <si>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</si>
  <si>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</si>
  <si>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</si>
  <si>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</si>
  <si>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</si>
  <si>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</si>
  <si>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</si>
  <si>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</si>
  <si>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</si>
  <si>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</si>
  <si>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</si>
  <si>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</si>
  <si>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</si>
  <si>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</si>
  <si>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</si>
  <si>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</si>
  <si>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</si>
  <si>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</si>
  <si>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</si>
  <si>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</si>
  <si>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</si>
  <si>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</si>
  <si>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</si>
  <si>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</si>
  <si>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</si>
  <si>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</si>
  <si>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</si>
  <si>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</si>
  <si>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</si>
  <si>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</si>
  <si>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</si>
  <si>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</si>
  <si>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</si>
  <si>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</si>
  <si>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</si>
  <si>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</si>
  <si>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</si>
  <si>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</si>
  <si>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</si>
  <si>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</si>
  <si>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</si>
  <si>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</si>
  <si>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</si>
  <si>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</si>
  <si>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</si>
  <si>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</si>
  <si>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</si>
  <si>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</si>
  <si>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</si>
  <si>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</si>
  <si>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</si>
  <si>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</si>
  <si>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</si>
  <si>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</si>
  <si>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</si>
  <si>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</si>
  <si>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</si>
  <si>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</si>
  <si>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</si>
  <si>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</si>
  <si>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</si>
  <si>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</si>
  <si>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</si>
  <si>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</si>
  <si>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</si>
  <si>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</si>
  <si>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</si>
  <si>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</si>
  <si>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</si>
  <si>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</si>
  <si>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</si>
  <si>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</si>
  <si>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</si>
  <si>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</si>
  <si>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</si>
  <si>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</si>
  <si>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</si>
  <si>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</si>
  <si>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</si>
  <si>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</si>
  <si>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</si>
  <si>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</si>
  <si>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</si>
  <si>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</si>
  <si>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</si>
  <si>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</si>
  <si>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</si>
  <si>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</si>
  <si>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</si>
  <si>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</si>
  <si>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</si>
  <si>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</si>
  <si>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</si>
  <si>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</si>
  <si>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</si>
  <si>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</si>
  <si>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</si>
  <si>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</si>
  <si>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</si>
  <si>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</si>
  <si>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</si>
  <si>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</si>
  <si>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</si>
  <si>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</si>
  <si>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</si>
  <si>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</si>
  <si>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</si>
  <si>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</si>
  <si>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</si>
  <si>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</si>
  <si>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</si>
  <si>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</si>
  <si>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</si>
  <si>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</si>
  <si>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</si>
  <si>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</si>
  <si>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</si>
  <si>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</si>
  <si>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</si>
  <si>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</si>
  <si>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</si>
  <si>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</si>
  <si>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</si>
  <si>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</si>
  <si>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</si>
  <si>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</si>
  <si>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</si>
  <si>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</si>
  <si>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</si>
  <si>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</si>
  <si>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</si>
  <si>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</si>
  <si>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</si>
  <si>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</si>
  <si>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</si>
  <si>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</si>
  <si>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</si>
  <si>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</si>
  <si>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</si>
  <si>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</si>
  <si>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</si>
  <si>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</si>
  <si>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</si>
  <si>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</si>
  <si>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</si>
  <si>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</si>
  <si>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</si>
  <si>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</si>
  <si>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</si>
  <si>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</si>
  <si>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</si>
  <si>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</si>
  <si>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</si>
  <si>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</si>
  <si>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</si>
  <si>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</si>
  <si>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</si>
  <si>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</si>
  <si>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</si>
  <si>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</si>
  <si>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</si>
  <si>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</si>
  <si>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</si>
  <si>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</si>
  <si>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</si>
  <si>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</si>
  <si>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</si>
  <si>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</si>
  <si>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</si>
  <si>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</si>
  <si>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</si>
  <si>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</si>
  <si>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</si>
  <si>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</si>
  <si>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</si>
  <si>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</si>
  <si>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</si>
  <si>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</si>
  <si>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</si>
  <si>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</si>
  <si>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</si>
  <si>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</si>
  <si>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</si>
  <si>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</si>
  <si>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</si>
  <si>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</si>
  <si>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</si>
  <si>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</si>
  <si>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</si>
  <si>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</si>
  <si>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</si>
  <si>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</si>
  <si>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</si>
  <si>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</si>
  <si>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</si>
  <si>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</si>
  <si>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</si>
  <si>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</si>
  <si>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</si>
  <si>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</si>
  <si>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</si>
  <si>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</si>
  <si>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</si>
  <si>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</si>
  <si>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</si>
  <si>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</si>
  <si>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</si>
  <si>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</si>
  <si>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</si>
  <si>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</si>
  <si>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</si>
  <si>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</si>
  <si>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</si>
  <si>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</si>
  <si>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</si>
  <si>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</si>
  <si>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</si>
  <si>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</si>
  <si>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</si>
  <si>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</si>
  <si>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</si>
  <si>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</si>
  <si>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</si>
  <si>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</si>
  <si>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</si>
  <si>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</si>
  <si>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</si>
  <si>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</si>
  <si>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</si>
  <si>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</si>
  <si>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</si>
  <si>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</si>
  <si>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</si>
  <si>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</si>
  <si>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</si>
  <si>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</si>
  <si>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</si>
  <si>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</si>
  <si>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</si>
  <si>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</si>
  <si>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</si>
  <si>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</si>
  <si>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</si>
  <si>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</si>
  <si>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</si>
  <si>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</si>
  <si>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</si>
  <si>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</si>
  <si>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</si>
  <si>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</si>
  <si>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</si>
  <si>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</si>
  <si>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</si>
  <si>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</si>
  <si>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</si>
  <si>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</si>
  <si>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</si>
  <si>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</si>
  <si>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</si>
  <si>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</si>
  <si>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</si>
  <si>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</si>
  <si>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</si>
  <si>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</si>
  <si>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</si>
  <si>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</si>
  <si>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</si>
  <si>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</si>
  <si>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</si>
  <si>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</si>
  <si>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</si>
  <si>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</si>
  <si>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</si>
  <si>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</si>
  <si>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</si>
  <si>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</si>
  <si>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</si>
  <si>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</si>
  <si>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</si>
  <si>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</si>
  <si>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</si>
  <si>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</si>
  <si>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</si>
  <si>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</si>
  <si>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</si>
  <si>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</si>
  <si>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</si>
  <si>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</si>
  <si>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</si>
  <si>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</si>
  <si>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</si>
  <si>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</si>
  <si>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</si>
  <si>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</si>
  <si>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</si>
  <si>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</si>
  <si>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</si>
  <si>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</si>
  <si>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</si>
  <si>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</si>
  <si>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</si>
  <si>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</si>
  <si>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</si>
  <si>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</si>
  <si>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</si>
  <si>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</si>
  <si>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</si>
  <si>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</si>
  <si>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</si>
  <si>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</si>
  <si>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</si>
  <si>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</si>
  <si>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</si>
  <si>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</si>
  <si>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</si>
  <si>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</si>
  <si>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</si>
  <si>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</si>
  <si>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</si>
  <si>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</si>
  <si>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</si>
  <si>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</si>
  <si>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</si>
  <si>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</si>
  <si>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</si>
  <si>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</si>
  <si>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</si>
  <si>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</si>
  <si>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</si>
  <si>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</si>
  <si>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</si>
  <si>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</si>
  <si>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</si>
  <si>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</si>
  <si>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</si>
  <si>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</si>
  <si>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</si>
  <si>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</si>
  <si>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</si>
  <si>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</si>
  <si>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</si>
  <si>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</si>
  <si>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</si>
  <si>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</si>
  <si>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</si>
  <si>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</si>
  <si>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</si>
  <si>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</si>
  <si>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</si>
  <si>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</si>
  <si>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</si>
  <si>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</si>
  <si>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</si>
  <si>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</si>
  <si>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</si>
  <si>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</si>
  <si>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</si>
  <si>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</si>
  <si>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</si>
  <si>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</si>
  <si>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</si>
  <si>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</si>
  <si>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</si>
  <si>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</si>
  <si>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</si>
  <si>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</si>
  <si>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</si>
  <si>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</si>
  <si>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</si>
  <si>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</si>
  <si>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</si>
  <si>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</si>
  <si>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</si>
  <si>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</si>
  <si>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</si>
  <si>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</si>
  <si>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</si>
  <si>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</si>
  <si>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</si>
  <si>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</si>
  <si>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</si>
  <si>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</si>
  <si>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</si>
  <si>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</si>
  <si>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</si>
  <si>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</si>
  <si>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</si>
  <si>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</si>
  <si>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</si>
  <si>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</si>
  <si>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</si>
  <si>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</si>
  <si>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</si>
  <si>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</si>
  <si>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</si>
  <si>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</si>
  <si>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</si>
  <si>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</si>
  <si>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</si>
  <si>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</si>
  <si>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</si>
  <si>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</si>
  <si>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</si>
  <si>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</si>
  <si>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</si>
  <si>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</si>
  <si>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</si>
  <si>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</si>
  <si>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</si>
  <si>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</si>
  <si>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</si>
  <si>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</si>
  <si>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</si>
  <si>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</si>
  <si>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</si>
  <si>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</si>
  <si>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</si>
  <si>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</si>
  <si>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</si>
  <si>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</si>
  <si>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</si>
  <si>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</si>
  <si>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</si>
  <si>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</si>
  <si>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</si>
  <si>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</si>
  <si>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</si>
  <si>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</si>
  <si>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</si>
  <si>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</si>
  <si>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</si>
  <si>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</si>
  <si>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</si>
  <si>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</si>
  <si>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</si>
  <si>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</si>
  <si>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</si>
  <si>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</si>
  <si>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</si>
  <si>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</si>
  <si>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</si>
  <si>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</si>
  <si>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</si>
  <si>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</si>
  <si>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</si>
  <si>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</si>
  <si>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</si>
  <si>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</si>
  <si>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</si>
  <si>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</si>
  <si>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</si>
  <si>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</si>
  <si>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</si>
  <si>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</si>
  <si>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</si>
  <si>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</si>
  <si>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</si>
  <si>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</si>
  <si>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</si>
  <si>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</si>
  <si>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</si>
  <si>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</si>
  <si>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</si>
  <si>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</si>
  <si>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</si>
  <si>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</si>
  <si>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</si>
  <si>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</si>
  <si>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</si>
  <si>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</si>
  <si>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</si>
  <si>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</si>
  <si>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</si>
  <si>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</si>
  <si>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</si>
  <si>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</si>
  <si>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</si>
  <si>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</si>
  <si>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</si>
  <si>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</si>
  <si>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</si>
  <si>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</si>
  <si>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</si>
  <si>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</si>
  <si>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</si>
  <si>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</si>
  <si>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</si>
  <si>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</si>
  <si>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</si>
  <si>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</si>
  <si>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</si>
  <si>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</si>
  <si>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</si>
  <si>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</si>
  <si>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</si>
  <si>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</si>
  <si>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</si>
  <si>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</si>
  <si>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</si>
  <si>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</si>
  <si>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</si>
  <si>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</si>
  <si>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</si>
  <si>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</si>
  <si>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</si>
  <si>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</si>
  <si>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</si>
  <si>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</si>
  <si>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</si>
  <si>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</si>
  <si>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</si>
  <si>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</si>
  <si>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</si>
  <si>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</si>
  <si>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</si>
  <si>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</si>
  <si>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</si>
  <si>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</si>
  <si>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</si>
  <si>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</si>
  <si>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</si>
  <si>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</si>
  <si>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</si>
  <si>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</si>
  <si>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</si>
  <si>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</si>
  <si>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</si>
  <si>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</si>
  <si>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</si>
  <si>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</si>
  <si>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</si>
  <si>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</si>
  <si>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</si>
  <si>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</si>
  <si>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</si>
  <si>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</si>
  <si>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</si>
  <si>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</si>
  <si>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</si>
  <si>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</si>
  <si>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</si>
  <si>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</si>
  <si>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</si>
  <si>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</si>
  <si>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</si>
  <si>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</si>
  <si>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</si>
  <si>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</si>
  <si>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</si>
  <si>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</si>
  <si>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</si>
  <si>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</si>
  <si>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</si>
  <si>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</si>
  <si>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</si>
  <si>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</si>
  <si>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</si>
  <si>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</si>
  <si>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</si>
  <si>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</si>
  <si>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</si>
  <si>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</si>
  <si>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</si>
  <si>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</si>
  <si>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</si>
  <si>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</si>
  <si>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</si>
  <si>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</si>
  <si>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</si>
  <si>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</si>
  <si>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</si>
  <si>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</si>
  <si>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</si>
  <si>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</si>
  <si>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</si>
  <si>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</si>
  <si>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</si>
  <si>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</si>
  <si>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</si>
  <si>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</si>
  <si>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</si>
  <si>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</si>
  <si>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</si>
  <si>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</si>
  <si>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</si>
  <si>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</si>
  <si>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</si>
  <si>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</si>
  <si>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</si>
  <si>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</si>
  <si>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</si>
  <si>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</si>
  <si>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</si>
  <si>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</si>
  <si>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</si>
  <si>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</si>
  <si>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</si>
  <si>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</si>
  <si>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</si>
  <si>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</si>
  <si>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</si>
  <si>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</si>
  <si>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</si>
  <si>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</si>
  <si>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</si>
  <si>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</si>
  <si>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</si>
  <si>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</si>
  <si>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</si>
  <si>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</si>
  <si>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</si>
  <si>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</si>
  <si>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</si>
  <si>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</si>
  <si>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</si>
  <si>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</si>
  <si>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</si>
  <si>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</si>
  <si>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</si>
  <si>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</si>
  <si>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</si>
  <si>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</si>
  <si>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</si>
  <si>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</si>
  <si>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</si>
  <si>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</si>
  <si>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</si>
  <si>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</si>
  <si>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</si>
  <si>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</si>
  <si>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</si>
  <si>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</si>
  <si>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</si>
  <si>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</si>
  <si>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</si>
  <si>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</si>
  <si>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</si>
  <si>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</si>
  <si>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</si>
  <si>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</si>
  <si>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</si>
  <si>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</si>
  <si>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</si>
  <si>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</si>
  <si>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</si>
  <si>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</si>
  <si>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</si>
  <si>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</si>
  <si>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</si>
  <si>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</si>
  <si>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</si>
  <si>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</si>
  <si>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</si>
  <si>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</si>
  <si>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</si>
  <si>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</si>
  <si>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</si>
  <si>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</si>
  <si>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</si>
  <si>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</si>
  <si>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</si>
  <si>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</si>
  <si>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</si>
  <si>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</si>
  <si>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</si>
  <si>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</si>
  <si>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</si>
  <si>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</si>
  <si>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</si>
  <si>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</si>
  <si>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</si>
  <si>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</si>
  <si>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</si>
  <si>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</si>
  <si>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</si>
  <si>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</si>
  <si>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</si>
  <si>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</si>
  <si>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</si>
  <si>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</si>
  <si>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</si>
  <si>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</si>
  <si>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</si>
  <si>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</si>
  <si>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</si>
  <si>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</si>
  <si>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</si>
  <si>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</si>
  <si>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</si>
  <si>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</si>
  <si>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</si>
  <si>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</si>
  <si>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</si>
  <si>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</si>
  <si>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</si>
  <si>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</si>
  <si>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</si>
  <si>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</si>
  <si>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</si>
  <si>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</si>
  <si>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</si>
  <si>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</si>
  <si>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</si>
  <si>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</si>
  <si>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</si>
  <si>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</si>
  <si>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</si>
  <si>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</si>
  <si>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</si>
  <si>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</si>
  <si>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</si>
  <si>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</si>
  <si>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</si>
  <si>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</si>
  <si>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</si>
  <si>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</si>
  <si>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</si>
  <si>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</si>
  <si>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</si>
  <si>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</si>
  <si>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</si>
  <si>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</si>
  <si>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</si>
  <si>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</si>
  <si>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</si>
  <si>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</si>
  <si>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</si>
  <si>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</si>
  <si>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</si>
  <si>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</si>
  <si>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</si>
  <si>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</si>
  <si>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</si>
  <si>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</si>
  <si>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</si>
  <si>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</si>
  <si>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</si>
  <si>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</si>
  <si>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</si>
  <si>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</si>
  <si>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</si>
  <si>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</si>
  <si>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</si>
  <si>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</si>
  <si>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</si>
  <si>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</si>
  <si>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</si>
  <si>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</si>
  <si>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</si>
  <si>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</si>
  <si>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</si>
  <si>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</si>
  <si>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</si>
  <si>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</si>
  <si>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</si>
  <si>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</si>
  <si>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</si>
  <si>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</si>
  <si>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</si>
  <si>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</si>
  <si>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</si>
  <si>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</si>
  <si>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</si>
  <si>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</si>
  <si>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</si>
  <si>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</si>
  <si>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</si>
  <si>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</si>
  <si>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</si>
  <si>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</si>
  <si>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</si>
  <si>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</si>
  <si>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</si>
  <si>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</si>
  <si>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</si>
  <si>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</si>
  <si>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</si>
  <si>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</si>
  <si>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</si>
  <si>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</si>
  <si>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</si>
  <si>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</si>
  <si>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</si>
  <si>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</si>
  <si>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</si>
  <si>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</si>
  <si>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</si>
  <si>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</si>
  <si>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</si>
  <si>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</si>
  <si>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</si>
  <si>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</si>
  <si>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</si>
  <si>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</si>
  <si>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</si>
  <si>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</si>
  <si>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</si>
  <si>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</si>
  <si>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</si>
  <si>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</si>
  <si>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</si>
  <si>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</si>
  <si>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</si>
  <si>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</si>
  <si>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</si>
  <si>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</si>
  <si>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</si>
  <si>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</si>
  <si>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</si>
  <si>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</si>
  <si>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</si>
  <si>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</si>
  <si>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</si>
  <si>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</si>
  <si>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</si>
  <si>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</si>
  <si>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</si>
  <si>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</si>
  <si>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</si>
  <si>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</si>
  <si>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</si>
  <si>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</si>
  <si>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</si>
  <si>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</si>
  <si>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</si>
  <si>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</si>
  <si>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</si>
  <si>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</si>
  <si>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</si>
  <si>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</si>
  <si>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</si>
  <si>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</si>
  <si>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</si>
  <si>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</si>
  <si>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</si>
  <si>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</si>
  <si>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</si>
  <si>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</si>
  <si>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</si>
  <si>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</si>
  <si>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</si>
  <si>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</si>
  <si>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</si>
  <si>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</si>
  <si>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</si>
  <si>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</si>
  <si>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</si>
  <si>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</si>
  <si>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</si>
  <si>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</si>
  <si>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</si>
  <si>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</si>
  <si>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</si>
  <si>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</si>
  <si>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</si>
  <si>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</si>
  <si>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</si>
  <si>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</si>
  <si>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</si>
  <si>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</si>
  <si>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</si>
  <si>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</si>
  <si>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</si>
  <si>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</si>
  <si>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</si>
  <si>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</si>
  <si>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</si>
  <si>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</si>
  <si>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</si>
  <si>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</si>
  <si>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</si>
  <si>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</si>
  <si>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</si>
  <si>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</si>
  <si>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</si>
  <si>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</si>
  <si>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</si>
  <si>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</si>
  <si>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</si>
  <si>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</si>
  <si>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</si>
  <si>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</si>
  <si>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</si>
  <si>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</si>
  <si>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</si>
  <si>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</si>
  <si>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</si>
  <si>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</si>
  <si>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</si>
  <si>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</si>
  <si>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</si>
  <si>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</si>
  <si>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</si>
  <si>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</si>
  <si>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</si>
  <si>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</si>
  <si>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</si>
  <si>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</si>
  <si>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</si>
  <si>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</si>
  <si>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</si>
  <si>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</si>
  <si>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</si>
  <si>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</si>
  <si>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</si>
  <si>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</si>
  <si>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</si>
  <si>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</si>
  <si>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</si>
  <si>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</si>
  <si>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</si>
  <si>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</si>
  <si>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</si>
  <si>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</si>
  <si>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</si>
  <si>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</si>
  <si>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</si>
  <si>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</si>
  <si>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</si>
  <si>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</si>
  <si>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</si>
  <si>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</si>
  <si>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</si>
  <si>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</si>
  <si>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</si>
  <si>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</si>
  <si>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</si>
  <si>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</si>
  <si>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</si>
  <si>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</si>
  <si>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</si>
  <si>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</si>
  <si>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</si>
  <si>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</si>
  <si>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</si>
  <si>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</si>
  <si>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</si>
  <si>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</si>
  <si>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</si>
  <si>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</si>
  <si>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</si>
  <si>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</si>
  <si>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</si>
  <si>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</si>
  <si>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</si>
  <si>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</si>
  <si>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</si>
  <si>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</si>
  <si>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</si>
  <si>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</si>
  <si>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</si>
  <si>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</si>
  <si>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</si>
  <si>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</si>
  <si>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</si>
  <si>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</si>
  <si>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</si>
  <si>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</si>
  <si>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</si>
  <si>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</si>
  <si>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</si>
  <si>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</si>
  <si>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</si>
  <si>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</si>
  <si>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</si>
  <si>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</si>
  <si>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</si>
  <si>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</si>
  <si>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</si>
  <si>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</si>
  <si>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</si>
  <si>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</si>
  <si>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</si>
  <si>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</si>
  <si>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</si>
  <si>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</si>
  <si>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</si>
  <si>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</si>
  <si>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</si>
  <si>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</si>
  <si>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</si>
  <si>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</si>
  <si>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</si>
  <si>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</si>
  <si>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</si>
  <si>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</si>
  <si>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</si>
  <si>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</si>
  <si>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</si>
  <si>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</si>
  <si>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</si>
  <si>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</si>
  <si>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</si>
  <si>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</si>
  <si>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</si>
  <si>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</si>
  <si>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</si>
  <si>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</si>
  <si>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</si>
  <si>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</si>
  <si>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</si>
  <si>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</si>
  <si>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</si>
  <si>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</si>
  <si>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</si>
  <si>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</si>
  <si>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</si>
  <si>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</si>
  <si>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</si>
  <si>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</si>
  <si>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</si>
  <si>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</si>
  <si>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</si>
  <si>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</si>
  <si>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</si>
  <si>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</si>
  <si>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</si>
  <si>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</si>
  <si>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</si>
  <si>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</si>
  <si>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</si>
  <si>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</si>
  <si>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</si>
  <si>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</si>
  <si>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</si>
  <si>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</si>
  <si>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</si>
  <si>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</si>
  <si>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</si>
  <si>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</si>
  <si>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</si>
  <si>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</si>
  <si>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</si>
  <si>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</si>
  <si>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</si>
  <si>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</si>
  <si>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</si>
  <si>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</si>
  <si>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</si>
  <si>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</si>
  <si>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</si>
  <si>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</si>
  <si>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</si>
  <si>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</si>
  <si>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</si>
  <si>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</si>
  <si>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</si>
  <si>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</si>
  <si>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</si>
  <si>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</si>
  <si>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</si>
  <si>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</si>
  <si>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</si>
  <si>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</si>
  <si>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</si>
  <si>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</si>
  <si>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</si>
  <si>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</si>
  <si>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</si>
  <si>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</si>
  <si>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</si>
  <si>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</si>
  <si>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</si>
  <si>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</si>
  <si>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</si>
  <si>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</si>
  <si>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</si>
  <si>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</si>
  <si>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</si>
  <si>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</si>
  <si>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</si>
  <si>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</si>
  <si>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</si>
  <si>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</si>
  <si>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</si>
  <si>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</si>
  <si>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</si>
  <si>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</si>
  <si>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</si>
  <si>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</si>
  <si>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</si>
  <si>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</si>
  <si>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</si>
  <si>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</si>
  <si>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</si>
  <si>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</si>
  <si>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</si>
  <si>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</si>
  <si>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</si>
  <si>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</si>
  <si>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</si>
  <si>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</si>
  <si>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</si>
  <si>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</si>
  <si>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</si>
  <si>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</si>
  <si>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</si>
  <si>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</si>
  <si>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</si>
  <si>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</si>
  <si>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</si>
  <si>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</si>
  <si>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</si>
  <si>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</si>
  <si>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</si>
  <si>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</si>
  <si>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</si>
  <si>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</si>
  <si>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</si>
  <si>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</si>
  <si>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</si>
  <si>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</si>
  <si>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</si>
  <si>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</si>
  <si>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</si>
  <si>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</si>
  <si>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</si>
  <si>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</si>
  <si>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</si>
  <si>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</si>
  <si>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</si>
  <si>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</si>
  <si>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</si>
  <si>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</si>
  <si>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</si>
  <si>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</si>
  <si>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</si>
  <si>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</si>
  <si>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</si>
  <si>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</si>
  <si>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</si>
  <si>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</si>
  <si>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</si>
  <si>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</si>
  <si>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</si>
  <si>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</si>
  <si>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</si>
  <si>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</si>
  <si>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</si>
  <si>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</si>
  <si>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</si>
  <si>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</si>
  <si>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</si>
  <si>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</si>
  <si>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</si>
  <si>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</si>
  <si>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</si>
  <si>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</si>
  <si>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</si>
  <si>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</si>
  <si>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</si>
  <si>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</si>
  <si>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</si>
  <si>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</si>
  <si>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</si>
  <si>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</si>
  <si>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</si>
  <si>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</si>
  <si>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</si>
  <si>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</si>
  <si>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</si>
  <si>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</si>
  <si>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</si>
  <si>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</si>
  <si>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</si>
  <si>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</si>
  <si>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</si>
  <si>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</si>
  <si>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</si>
  <si>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</si>
  <si>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</si>
  <si>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</si>
  <si>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</si>
  <si>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</si>
  <si>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</si>
  <si>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</si>
  <si>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</si>
  <si>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</si>
  <si>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</si>
  <si>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</si>
  <si>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</si>
  <si>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</si>
  <si>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</si>
  <si>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</si>
  <si>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</si>
  <si>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</si>
  <si>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</si>
  <si>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</si>
  <si>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</si>
  <si>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</si>
  <si>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</si>
  <si>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</si>
  <si>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</si>
  <si>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</si>
  <si>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</si>
  <si>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</si>
  <si>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</si>
  <si>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</si>
  <si>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</si>
  <si>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</si>
  <si>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</si>
  <si>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</si>
  <si>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</si>
  <si>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</si>
  <si>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</si>
  <si>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</si>
  <si>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</si>
  <si>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</si>
  <si>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</si>
  <si>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</si>
  <si>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</si>
  <si>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</si>
  <si>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</si>
  <si>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</si>
  <si>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</si>
  <si>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</si>
  <si>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</si>
  <si>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</si>
  <si>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</si>
  <si>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</si>
  <si>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</si>
  <si>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</si>
  <si>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</si>
  <si>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</si>
  <si>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</si>
  <si>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</si>
  <si>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</si>
  <si>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</si>
  <si>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</si>
  <si>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</si>
  <si>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</si>
  <si>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</si>
  <si>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</si>
  <si>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</si>
  <si>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</si>
  <si>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</si>
  <si>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</si>
  <si>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</si>
  <si>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</si>
  <si>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</si>
  <si>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</si>
  <si>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</si>
  <si>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</si>
  <si>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</si>
  <si>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</si>
  <si>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</si>
  <si>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</si>
  <si>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</si>
  <si>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</si>
  <si>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</si>
  <si>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</si>
  <si>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</si>
  <si>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</si>
  <si>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</si>
  <si>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</si>
  <si>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</si>
  <si>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</si>
  <si>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</si>
  <si>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</si>
  <si>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</si>
  <si>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</si>
  <si>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</si>
  <si>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</si>
  <si>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</si>
  <si>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</si>
  <si>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</si>
  <si>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</si>
  <si>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</si>
  <si>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</si>
  <si>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</si>
  <si>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</si>
  <si>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</si>
  <si>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</si>
  <si>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</si>
  <si>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</si>
  <si>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</si>
  <si>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</si>
  <si>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</si>
  <si>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</si>
  <si>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</si>
  <si>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</si>
  <si>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</si>
  <si>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</si>
  <si>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</si>
  <si>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</si>
  <si>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</si>
  <si>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</si>
  <si>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</si>
  <si>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</si>
  <si>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</si>
  <si>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</si>
  <si>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</si>
  <si>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</si>
  <si>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</si>
  <si>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</si>
  <si>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</si>
  <si>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</si>
  <si>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</si>
  <si>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</si>
  <si>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</si>
  <si>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</si>
  <si>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</si>
  <si>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</si>
  <si>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</si>
  <si>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</si>
  <si>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</si>
  <si>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</si>
  <si>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</si>
  <si>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</si>
  <si>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</si>
  <si>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</si>
  <si>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</si>
  <si>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</si>
  <si>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</si>
  <si>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</si>
  <si>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</si>
  <si>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</si>
  <si>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</si>
  <si>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</si>
  <si>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</si>
  <si>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</si>
  <si>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</si>
  <si>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</si>
  <si>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</si>
  <si>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</si>
  <si>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</si>
  <si>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</si>
  <si>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</si>
  <si>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</si>
  <si>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</si>
  <si>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</si>
  <si>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</si>
  <si>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</si>
  <si>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</si>
  <si>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</si>
  <si>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</si>
  <si>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</si>
  <si>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</si>
  <si>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</si>
  <si>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</si>
  <si>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</si>
  <si>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</si>
  <si>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</si>
  <si>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</si>
  <si>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</si>
  <si>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</si>
  <si>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</si>
  <si>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</si>
  <si>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</si>
  <si>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</si>
  <si>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</si>
  <si>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</si>
  <si>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</si>
  <si>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</si>
  <si>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</si>
  <si>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</si>
  <si>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</si>
  <si>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</si>
  <si>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</si>
  <si>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</si>
  <si>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</si>
  <si>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</si>
  <si>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</si>
  <si>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</si>
  <si>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</si>
  <si>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</si>
  <si>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</si>
  <si>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</si>
  <si>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</si>
  <si>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</si>
  <si>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</si>
  <si>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</si>
  <si>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</si>
  <si>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</si>
  <si>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</si>
  <si>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</si>
  <si>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</si>
  <si>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</si>
  <si>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</si>
  <si>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</si>
  <si>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</si>
  <si>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</si>
  <si>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</si>
  <si>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</si>
  <si>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</si>
  <si>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</si>
  <si>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</si>
  <si>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</si>
  <si>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</si>
  <si>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</si>
  <si>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</si>
  <si>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</si>
  <si>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</si>
  <si>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</si>
  <si>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</si>
  <si>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</si>
  <si>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</si>
  <si>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</si>
  <si>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</si>
  <si>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</si>
  <si>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</si>
  <si>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</si>
  <si>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</si>
  <si>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</si>
  <si>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</si>
  <si>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</si>
  <si>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</si>
  <si>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</si>
  <si>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</si>
  <si>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</si>
  <si>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</si>
  <si>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</si>
  <si>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</si>
  <si>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</si>
  <si>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</si>
  <si>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</si>
  <si>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</si>
  <si>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</si>
  <si>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</si>
  <si>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</si>
  <si>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</si>
  <si>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</si>
  <si>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</si>
  <si>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</si>
  <si>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</si>
  <si>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</si>
  <si>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</si>
  <si>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</si>
  <si>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</si>
  <si>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</si>
  <si>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</si>
  <si>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</si>
  <si>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</si>
  <si>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</si>
  <si>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</si>
  <si>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</si>
  <si>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</si>
  <si>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</si>
  <si>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</si>
  <si>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</si>
  <si>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</si>
  <si>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</si>
  <si>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</si>
  <si>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</si>
  <si>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</si>
  <si>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</si>
  <si>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</si>
  <si>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</si>
  <si>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</si>
  <si>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</si>
  <si>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</si>
  <si>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</si>
  <si>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</si>
  <si>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</si>
  <si>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</si>
  <si>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</si>
  <si>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</si>
  <si>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</si>
  <si>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</si>
  <si>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</si>
  <si>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</si>
  <si>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</si>
  <si>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</si>
  <si>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</si>
  <si>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</si>
  <si>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</si>
  <si>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</si>
  <si>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</si>
  <si>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</si>
  <si>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</si>
  <si>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</si>
  <si>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</si>
  <si>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</si>
  <si>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</si>
  <si>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</si>
  <si>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</si>
  <si>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</si>
  <si>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</si>
  <si>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</si>
  <si>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</si>
  <si>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</si>
  <si>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</si>
  <si>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</si>
  <si>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</si>
  <si>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</si>
  <si>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</si>
  <si>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</si>
  <si>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</si>
  <si>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</si>
  <si>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</si>
  <si>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</si>
  <si>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</si>
  <si>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</si>
  <si>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</si>
  <si>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</si>
  <si>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</si>
  <si>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</si>
  <si>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</si>
  <si>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</si>
  <si>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</si>
  <si>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</si>
  <si>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</si>
  <si>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</si>
  <si>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</si>
  <si>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</si>
  <si>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</si>
  <si>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</si>
  <si>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</si>
  <si>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</si>
  <si>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</si>
  <si>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</si>
  <si>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</si>
  <si>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</si>
  <si>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</si>
  <si>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</si>
  <si>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</si>
  <si>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</si>
  <si>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</si>
  <si>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</si>
  <si>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</si>
  <si>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</si>
  <si>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</si>
  <si>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</si>
  <si>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</si>
  <si>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</si>
  <si>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</si>
  <si>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</si>
  <si>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</si>
  <si>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</si>
  <si>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</si>
  <si>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</si>
  <si>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</si>
  <si>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</si>
  <si>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</si>
  <si>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</si>
  <si>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</si>
  <si>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</si>
  <si>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</si>
  <si>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</si>
  <si>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</si>
  <si>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</si>
  <si>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</si>
  <si>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</si>
  <si>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</si>
  <si>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</si>
  <si>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</si>
  <si>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</si>
  <si>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</si>
  <si>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</si>
  <si>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</si>
  <si>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</si>
  <si>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</si>
  <si>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</si>
  <si>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</si>
  <si>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</si>
  <si>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</si>
  <si>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</si>
  <si>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</si>
  <si>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</si>
  <si>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</si>
  <si>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</si>
  <si>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</si>
  <si>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</si>
  <si>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</si>
  <si>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</si>
  <si>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</si>
  <si>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</si>
  <si>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</si>
  <si>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</si>
  <si>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</si>
  <si>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</si>
  <si>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</si>
  <si>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</si>
  <si>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</si>
  <si>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</si>
  <si>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</si>
  <si>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</si>
  <si>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</si>
  <si>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</si>
  <si>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</si>
  <si>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</si>
  <si>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</si>
  <si>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</si>
  <si>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</si>
  <si>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</si>
  <si>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</si>
  <si>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</si>
  <si>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</si>
  <si>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</si>
  <si>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</si>
  <si>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</si>
  <si>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</si>
  <si>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</si>
  <si>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</si>
  <si>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</si>
  <si>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</si>
  <si>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</si>
  <si>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</si>
  <si>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</si>
  <si>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</si>
  <si>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</si>
  <si>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</si>
  <si>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</si>
  <si>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</si>
  <si>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</si>
  <si>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</si>
  <si>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</si>
  <si>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</si>
  <si>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</si>
  <si>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</si>
  <si>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</si>
  <si>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</si>
  <si>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</si>
  <si>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</si>
  <si>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</si>
  <si>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</si>
  <si>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</si>
  <si>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</si>
  <si>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</si>
  <si>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</si>
  <si>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</si>
  <si>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</si>
  <si>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</si>
  <si>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</si>
  <si>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</si>
  <si>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</si>
  <si>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</si>
  <si>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</si>
  <si>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</si>
  <si>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</si>
  <si>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</si>
  <si>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</si>
  <si>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</si>
  <si>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</si>
  <si>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</si>
  <si>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</si>
  <si>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</si>
  <si>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</si>
  <si>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</si>
  <si>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</si>
  <si>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</si>
  <si>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</si>
  <si>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</si>
  <si>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</si>
  <si>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</si>
  <si>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</si>
  <si>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</si>
  <si>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</si>
  <si>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</si>
  <si>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</si>
  <si>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</si>
  <si>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</si>
  <si>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</si>
  <si>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</si>
  <si>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</si>
  <si>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</si>
  <si>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</si>
  <si>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</si>
  <si>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</si>
  <si>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</si>
  <si>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</si>
  <si>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</si>
  <si>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</si>
  <si>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</si>
  <si>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</si>
  <si>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</si>
  <si>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</si>
  <si>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</si>
  <si>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</si>
  <si>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</si>
  <si>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</si>
  <si>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</si>
  <si>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</si>
  <si>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</si>
  <si>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</si>
  <si>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</si>
  <si>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</si>
  <si>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</si>
  <si>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</si>
  <si>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</si>
  <si>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</si>
  <si>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</si>
  <si>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</si>
  <si>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</si>
  <si>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</si>
  <si>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</si>
  <si>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</si>
  <si>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</si>
  <si>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</si>
  <si>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</si>
  <si>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</si>
  <si>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</si>
  <si>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</si>
  <si>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</si>
  <si>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</si>
  <si>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</si>
  <si>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</si>
  <si>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</si>
  <si>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</si>
  <si>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</si>
  <si>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</si>
  <si>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</si>
  <si>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</si>
  <si>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</si>
  <si>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</si>
  <si>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</si>
  <si>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</si>
  <si>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</si>
  <si>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</si>
  <si>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</si>
  <si>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</si>
  <si>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</si>
  <si>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</si>
  <si>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</si>
  <si>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</si>
  <si>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</si>
  <si>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</si>
  <si>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</si>
  <si>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</si>
  <si>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</si>
  <si>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</si>
  <si>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</si>
  <si>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</si>
  <si>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</si>
  <si>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</si>
  <si>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</si>
  <si>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</si>
  <si>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</si>
  <si>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</si>
  <si>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</si>
  <si>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</si>
  <si>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</si>
  <si>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</si>
  <si>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</si>
  <si>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</si>
  <si>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</si>
  <si>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</si>
  <si>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</si>
  <si>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</si>
  <si>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</si>
  <si>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</si>
  <si>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</si>
  <si>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</si>
  <si>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</si>
  <si>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</si>
  <si>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</si>
  <si>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</si>
  <si>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</si>
  <si>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</si>
  <si>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</si>
  <si>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</si>
  <si>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</si>
  <si>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</si>
  <si>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</si>
  <si>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</si>
  <si>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</si>
  <si>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</si>
  <si>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</si>
  <si>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</si>
  <si>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</si>
  <si>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</si>
  <si>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</si>
  <si>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</si>
  <si>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</si>
  <si>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</si>
  <si>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</si>
  <si>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</si>
  <si>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</si>
  <si>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</si>
  <si>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</si>
  <si>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</si>
  <si>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</si>
  <si>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</si>
  <si>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</si>
  <si>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</si>
  <si>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</si>
  <si>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</si>
  <si>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</si>
  <si>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</si>
  <si>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</si>
  <si>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</si>
  <si>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</si>
  <si>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</si>
  <si>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</si>
  <si>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</si>
  <si>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</si>
  <si>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</si>
  <si>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</si>
  <si>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</si>
  <si>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</si>
  <si>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</si>
  <si>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</si>
  <si>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</si>
  <si>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</si>
  <si>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</si>
  <si>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</si>
  <si>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</si>
  <si>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</si>
  <si>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</si>
  <si>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</si>
  <si>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</si>
  <si>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</si>
  <si>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</si>
  <si>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</si>
  <si>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</si>
  <si>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</si>
  <si>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</si>
  <si>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</si>
  <si>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</si>
  <si>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</si>
  <si>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</si>
  <si>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</si>
  <si>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</si>
  <si>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</si>
  <si>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</si>
  <si>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</si>
  <si>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</si>
  <si>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</si>
  <si>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</si>
  <si>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</si>
  <si>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</si>
  <si>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</si>
  <si>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</si>
  <si>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</si>
  <si>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</si>
  <si>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</si>
  <si>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</si>
  <si>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</si>
  <si>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</si>
  <si>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</si>
  <si>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</si>
  <si>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</si>
  <si>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</si>
  <si>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</si>
  <si>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</si>
  <si>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</si>
  <si>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</si>
  <si>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</si>
  <si>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</si>
  <si>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</si>
  <si>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</si>
  <si>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</si>
  <si>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</si>
  <si>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</si>
  <si>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</si>
  <si>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</si>
  <si>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</si>
  <si>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</si>
  <si>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</si>
  <si>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</si>
  <si>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</si>
  <si>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</si>
  <si>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</si>
  <si>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</si>
  <si>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</si>
  <si>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</si>
  <si>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</si>
  <si>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</si>
  <si>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</si>
  <si>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</si>
  <si>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</si>
  <si>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</si>
  <si>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</si>
  <si>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</si>
  <si>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</si>
  <si>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</si>
  <si>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</si>
  <si>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</si>
  <si>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</si>
  <si>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</si>
  <si>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</si>
  <si>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</si>
  <si>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</si>
  <si>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</si>
  <si>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</si>
  <si>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</si>
  <si>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</si>
  <si>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</si>
  <si>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</si>
  <si>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</si>
  <si>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</si>
  <si>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</si>
  <si>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</si>
  <si>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</si>
  <si>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</si>
  <si>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</si>
  <si>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</si>
  <si>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</si>
  <si>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</si>
  <si>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</si>
  <si>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</si>
  <si>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</si>
  <si>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</si>
  <si>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</si>
  <si>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</si>
  <si>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</si>
  <si>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</si>
  <si>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</si>
  <si>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</si>
  <si>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</si>
  <si>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</si>
  <si>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</si>
  <si>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</si>
  <si>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</si>
  <si>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</si>
  <si>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</si>
  <si>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</si>
  <si>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</si>
  <si>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</si>
  <si>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</si>
  <si>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</si>
  <si>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</si>
  <si>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</si>
  <si>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</si>
  <si>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</si>
  <si>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</si>
  <si>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</si>
  <si>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</si>
  <si>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</si>
  <si>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</si>
  <si>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</si>
  <si>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</si>
  <si>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</si>
  <si>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</si>
  <si>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</si>
  <si>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</si>
  <si>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</si>
  <si>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</si>
  <si>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</si>
  <si>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</si>
  <si>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</si>
  <si>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</si>
  <si>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</si>
  <si>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</si>
  <si>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</si>
  <si>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</si>
  <si>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</si>
  <si>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</si>
  <si>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</si>
  <si>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</si>
  <si>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</si>
  <si>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</si>
  <si>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</si>
  <si>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</si>
  <si>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</si>
  <si>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</si>
  <si>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</si>
  <si>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</si>
  <si>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</si>
  <si>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</si>
  <si>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</si>
  <si>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</si>
  <si>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</si>
  <si>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</si>
  <si>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</si>
  <si>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</si>
  <si>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</si>
  <si>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</si>
  <si>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</si>
  <si>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</si>
  <si>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</si>
  <si>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</si>
  <si>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</si>
  <si>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</si>
  <si>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</si>
  <si>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</si>
  <si>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</si>
  <si>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</si>
  <si>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</si>
  <si>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</si>
  <si>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</si>
  <si>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</si>
  <si>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</si>
  <si>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</si>
  <si>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</si>
  <si>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</si>
  <si>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</si>
  <si>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</si>
  <si>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</si>
  <si>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</si>
  <si>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</si>
  <si>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</si>
  <si>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</si>
  <si>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</si>
  <si>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</si>
  <si>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</si>
  <si>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</si>
  <si>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</si>
  <si>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</si>
  <si>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</si>
  <si>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</si>
  <si>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</si>
  <si>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</si>
  <si>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</si>
  <si>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</si>
  <si>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</si>
  <si>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</si>
  <si>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</si>
  <si>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</si>
  <si>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</si>
  <si>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</si>
  <si>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</si>
  <si>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</si>
  <si>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</si>
  <si>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</si>
  <si>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</si>
  <si>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</si>
  <si>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</si>
  <si>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</si>
  <si>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</si>
  <si>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</si>
  <si>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</si>
  <si>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</si>
  <si>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</si>
  <si>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</si>
  <si>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</si>
  <si>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</si>
  <si>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</si>
  <si>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</si>
  <si>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</si>
  <si>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</si>
  <si>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</si>
  <si>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</si>
  <si>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</si>
  <si>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</si>
  <si>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</si>
  <si>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</si>
  <si>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</si>
  <si>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</si>
  <si>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</si>
  <si>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</si>
  <si>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</si>
  <si>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</si>
  <si>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</si>
  <si>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</si>
  <si>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</si>
  <si>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</si>
  <si>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</si>
  <si>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</si>
  <si>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</si>
  <si>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</si>
  <si>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</si>
  <si>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</si>
  <si>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</si>
  <si>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</si>
  <si>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</si>
  <si>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</si>
  <si>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</si>
  <si>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</si>
  <si>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</si>
  <si>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</si>
  <si>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</si>
  <si>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</si>
  <si>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</si>
  <si>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</si>
  <si>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</si>
  <si>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</si>
  <si>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</si>
  <si>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</si>
  <si>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</si>
  <si>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</si>
  <si>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</si>
  <si>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</si>
  <si>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</si>
  <si>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</si>
  <si>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</si>
  <si>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</si>
  <si>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</si>
  <si>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</si>
  <si>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</si>
  <si>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</si>
  <si>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</si>
  <si>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</si>
  <si>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</si>
  <si>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</si>
  <si>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</si>
  <si>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</si>
  <si>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</si>
  <si>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</si>
  <si>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</si>
  <si>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</si>
  <si>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</si>
  <si>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</si>
  <si>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</si>
  <si>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</si>
  <si>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</si>
  <si>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</si>
  <si>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</si>
  <si>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</si>
  <si>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</si>
  <si>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</si>
  <si>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</si>
  <si>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</si>
  <si>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</si>
  <si>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</si>
  <si>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</si>
  <si>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</si>
  <si>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</si>
  <si>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</si>
  <si>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</si>
  <si>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</si>
  <si>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</si>
  <si>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</si>
  <si>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</si>
  <si>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</si>
  <si>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</si>
  <si>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</si>
  <si>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</si>
  <si>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</si>
  <si>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</si>
  <si>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</si>
  <si>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</si>
  <si>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</si>
  <si>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</si>
  <si>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</si>
  <si>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</si>
  <si>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</si>
  <si>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</si>
  <si>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</si>
  <si>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</si>
  <si>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</si>
  <si>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</si>
  <si>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</si>
  <si>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</si>
  <si>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</si>
  <si>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</si>
  <si>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</si>
  <si>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</si>
  <si>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</si>
  <si>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</si>
  <si>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</si>
  <si>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</si>
  <si>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</si>
  <si>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</si>
  <si>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</si>
  <si>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</si>
  <si>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</si>
  <si>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</si>
  <si>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</si>
  <si>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</si>
  <si>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</si>
  <si>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</si>
  <si>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</si>
  <si>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</si>
  <si>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</si>
  <si>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</si>
  <si>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</si>
  <si>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</si>
  <si>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</si>
  <si>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</si>
  <si>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</si>
  <si>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</si>
  <si>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</si>
  <si>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</si>
  <si>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</si>
  <si>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</si>
  <si>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</si>
  <si>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</si>
  <si>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</si>
  <si>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</si>
  <si>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</si>
  <si>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</si>
  <si>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</si>
  <si>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</si>
  <si>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</si>
  <si>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</si>
  <si>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</si>
  <si>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</si>
  <si>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</si>
  <si>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</si>
  <si>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</si>
  <si>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</si>
  <si>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</si>
  <si>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</si>
  <si>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</si>
  <si>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</si>
  <si>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</si>
  <si>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</si>
  <si>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</si>
  <si>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</si>
  <si>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</si>
  <si>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</si>
  <si>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</si>
  <si>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</si>
  <si>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</si>
  <si>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</si>
  <si>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</si>
  <si>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</si>
  <si>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</si>
  <si>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</si>
  <si>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</si>
  <si>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</si>
  <si>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</si>
  <si>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</si>
  <si>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</si>
  <si>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</si>
  <si>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</si>
  <si>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</si>
  <si>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</si>
  <si>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</si>
  <si>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</si>
  <si>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</si>
  <si>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</si>
  <si>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</si>
  <si>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</si>
  <si>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</si>
  <si>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</si>
  <si>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</si>
  <si>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</si>
  <si>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</si>
  <si>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</si>
  <si>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</si>
  <si>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</si>
  <si>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</si>
  <si>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</si>
  <si>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</si>
  <si>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</si>
  <si>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</si>
  <si>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</si>
  <si>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</si>
  <si>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</si>
  <si>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</si>
  <si>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</si>
  <si>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</si>
  <si>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</si>
  <si>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</si>
  <si>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</si>
  <si>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</si>
  <si>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</si>
  <si>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</si>
  <si>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</si>
  <si>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</si>
  <si>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</si>
  <si>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</si>
  <si>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</si>
  <si>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</si>
  <si>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</si>
  <si>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</si>
  <si>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</si>
  <si>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</si>
  <si>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</si>
  <si>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</si>
  <si>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</si>
  <si>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</si>
  <si>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</si>
  <si>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</si>
  <si>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</si>
  <si>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</si>
  <si>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</si>
  <si>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</si>
  <si>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</si>
  <si>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</si>
  <si>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</si>
  <si>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</si>
  <si>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</si>
  <si>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</si>
  <si>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</si>
  <si>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</si>
  <si>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</si>
  <si>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</si>
  <si>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</si>
  <si>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</si>
  <si>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</si>
  <si>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</si>
  <si>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</si>
  <si>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</si>
  <si>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</si>
  <si>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</si>
  <si>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</si>
  <si>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</si>
  <si>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</si>
  <si>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</si>
  <si>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</si>
  <si>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</si>
  <si>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</si>
  <si>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</si>
  <si>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</si>
  <si>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</si>
  <si>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</si>
  <si>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</si>
  <si>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</si>
  <si>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</si>
  <si>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</si>
  <si>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</si>
  <si>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</si>
  <si>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</si>
  <si>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</si>
  <si>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</si>
  <si>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</si>
  <si>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</si>
  <si>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</si>
  <si>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</si>
  <si>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</si>
  <si>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</si>
  <si>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</si>
  <si>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</si>
  <si>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</si>
  <si>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</si>
  <si>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</si>
  <si>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</si>
  <si>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</si>
  <si>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</si>
  <si>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</si>
  <si>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</si>
  <si>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</si>
  <si>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</si>
  <si>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</si>
  <si>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</si>
  <si>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</si>
  <si>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</si>
  <si>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</si>
  <si>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</si>
  <si>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</si>
  <si>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</si>
  <si>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</si>
  <si>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</si>
  <si>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</si>
  <si>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</si>
  <si>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</si>
  <si>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</si>
  <si>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</si>
  <si>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</si>
  <si>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</si>
  <si>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</si>
  <si>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</si>
  <si>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</si>
  <si>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</si>
  <si>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</si>
  <si>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</si>
  <si>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</si>
  <si>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</si>
  <si>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</si>
  <si>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</si>
  <si>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</si>
  <si>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</si>
  <si>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</si>
  <si>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</si>
  <si>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</si>
  <si>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</si>
  <si>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</si>
  <si>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</si>
  <si>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</si>
  <si>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</si>
  <si>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</si>
  <si>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</si>
  <si>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</si>
  <si>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</si>
  <si>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</si>
  <si>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</si>
  <si>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</si>
  <si>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</si>
  <si>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</si>
  <si>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</si>
  <si>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</si>
  <si>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</si>
  <si>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</si>
  <si>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</si>
  <si>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</si>
  <si>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</si>
  <si>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</si>
  <si>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</si>
  <si>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</si>
  <si>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</si>
  <si>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</si>
  <si>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</si>
  <si>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</si>
  <si>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</si>
  <si>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</si>
  <si>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</si>
  <si>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</si>
  <si>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</si>
  <si>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</si>
  <si>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</si>
  <si>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</si>
  <si>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</si>
  <si>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</si>
  <si>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</si>
  <si>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</si>
  <si>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</si>
  <si>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</si>
  <si>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</si>
  <si>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</si>
  <si>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</si>
  <si>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</si>
  <si>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</si>
  <si>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</si>
  <si>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</si>
  <si>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</si>
  <si>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</si>
  <si>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</si>
  <si>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</si>
  <si>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</si>
  <si>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</si>
  <si>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</si>
  <si>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</si>
  <si>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</si>
  <si>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</si>
  <si>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</si>
  <si>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</si>
  <si>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</si>
  <si>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</si>
  <si>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</si>
  <si>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</si>
  <si>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</si>
  <si>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</si>
  <si>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</si>
  <si>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</si>
  <si>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</si>
  <si>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</si>
  <si>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</si>
  <si>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</si>
  <si>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</si>
  <si>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</si>
  <si>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</si>
  <si>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</si>
  <si>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</si>
  <si>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</si>
  <si>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</si>
  <si>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</si>
  <si>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</si>
  <si>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</si>
  <si>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</si>
  <si>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</si>
  <si>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</si>
  <si>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</si>
  <si>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</si>
  <si>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</si>
  <si>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</si>
  <si>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</si>
  <si>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</si>
  <si>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</si>
  <si>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</si>
  <si>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</si>
  <si>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</si>
  <si>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</si>
  <si>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</si>
  <si>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</si>
  <si>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</si>
  <si>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</si>
  <si>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</si>
  <si>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</si>
  <si>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</si>
  <si>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</si>
  <si>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</si>
  <si>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</si>
  <si>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</si>
  <si>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</si>
  <si>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</si>
  <si>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</si>
  <si>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</si>
  <si>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</si>
  <si>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</si>
  <si>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</si>
  <si>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</si>
  <si>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</si>
  <si>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</si>
  <si>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</si>
  <si>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</si>
  <si>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</si>
  <si>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</si>
  <si>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</si>
  <si>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</si>
  <si>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</si>
  <si>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</si>
  <si>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</si>
  <si>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</si>
  <si>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</si>
  <si>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</si>
  <si>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</si>
  <si>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</si>
  <si>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</si>
  <si>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</si>
  <si>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</si>
  <si>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</si>
  <si>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</si>
  <si>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</si>
  <si>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</si>
  <si>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</si>
  <si>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</si>
  <si>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</si>
  <si>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</si>
  <si>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</si>
  <si>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</si>
  <si>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</si>
  <si>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</si>
  <si>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</si>
  <si>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</si>
  <si>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</si>
  <si>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</si>
  <si>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</si>
  <si>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</si>
  <si>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</si>
  <si>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</si>
  <si>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</si>
  <si>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</si>
  <si>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</si>
  <si>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</si>
  <si>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</si>
  <si>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</si>
  <si>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</si>
  <si>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</si>
  <si>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</si>
  <si>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</si>
  <si>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</si>
  <si>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</si>
  <si>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</si>
  <si>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</si>
  <si>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</si>
  <si>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</si>
  <si>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</si>
  <si>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</si>
  <si>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</si>
  <si>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</si>
  <si>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</si>
  <si>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</si>
  <si>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</si>
  <si>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</si>
  <si>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</si>
  <si>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</si>
  <si>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</si>
  <si>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</si>
  <si>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</si>
  <si>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</si>
  <si>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</si>
  <si>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</si>
  <si>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</si>
  <si>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</si>
  <si>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</si>
  <si>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</si>
  <si>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</si>
  <si>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</si>
  <si>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</si>
  <si>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</si>
  <si>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</si>
  <si>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</si>
  <si>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</si>
  <si>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</si>
  <si>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</si>
  <si>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</si>
  <si>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</si>
  <si>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</si>
  <si>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</si>
  <si>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</si>
  <si>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</si>
  <si>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</si>
  <si>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</si>
  <si>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</si>
  <si>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</si>
  <si>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</si>
  <si>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</si>
  <si>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</si>
  <si>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</si>
  <si>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</si>
  <si>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</si>
  <si>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</si>
  <si>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</si>
  <si>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</si>
  <si>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</si>
  <si>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</si>
  <si>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</si>
  <si>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</si>
  <si>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</si>
  <si>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</si>
  <si>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</si>
  <si>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</si>
  <si>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</si>
  <si>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</si>
  <si>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</si>
  <si>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</si>
  <si>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</si>
  <si>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</si>
  <si>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</si>
  <si>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</si>
  <si>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</si>
  <si>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</si>
  <si>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</si>
  <si>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</si>
  <si>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</si>
  <si>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</si>
  <si>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</si>
  <si>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</si>
  <si>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</si>
  <si>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</si>
  <si>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</si>
  <si>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</si>
  <si>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</si>
  <si>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</si>
  <si>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</si>
  <si>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</si>
  <si>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</si>
  <si>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</si>
  <si>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</si>
  <si>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</si>
  <si>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</si>
  <si>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</si>
  <si>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</si>
  <si>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</si>
  <si>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</si>
  <si>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</si>
  <si>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</si>
  <si>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</si>
  <si>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</si>
  <si>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</si>
  <si>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</si>
  <si>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</si>
  <si>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</si>
  <si>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</si>
  <si>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</si>
  <si>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</si>
  <si>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</si>
  <si>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</si>
  <si>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</si>
  <si>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</si>
  <si>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</si>
  <si>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</si>
  <si>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</si>
  <si>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</si>
  <si>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</si>
  <si>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</si>
  <si>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</si>
  <si>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</si>
  <si>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</si>
  <si>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</si>
  <si>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</si>
  <si>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</si>
  <si>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</si>
  <si>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</si>
  <si>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</si>
  <si>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</si>
  <si>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</si>
  <si>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</si>
  <si>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</si>
  <si>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</si>
  <si>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</si>
  <si>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</si>
  <si>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</si>
  <si>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</si>
  <si>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</si>
  <si>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</si>
  <si>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</si>
  <si>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</si>
  <si>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</si>
  <si>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</si>
  <si>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</si>
  <si>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</si>
  <si>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</si>
  <si>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</si>
  <si>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</si>
  <si>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</si>
  <si>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</si>
  <si>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</si>
  <si>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</si>
  <si>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</si>
  <si>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</si>
  <si>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</si>
  <si>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</si>
  <si>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</si>
  <si>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</si>
  <si>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</si>
  <si>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</si>
  <si>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</si>
  <si>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</si>
  <si>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</si>
  <si>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</si>
  <si>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</si>
  <si>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</si>
  <si>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</si>
  <si>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</si>
  <si>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</si>
  <si>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</si>
  <si>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</si>
  <si>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</si>
  <si>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</si>
  <si>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</si>
  <si>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</si>
  <si>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</si>
  <si>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</si>
  <si>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</si>
  <si>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</si>
  <si>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</si>
  <si>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</si>
  <si>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</si>
  <si>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</si>
  <si>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</si>
  <si>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</si>
  <si>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</si>
  <si>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</si>
  <si>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</si>
  <si>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</si>
  <si>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</si>
  <si>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</si>
  <si>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</si>
  <si>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</si>
  <si>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</si>
  <si>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</si>
  <si>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</si>
  <si>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</si>
  <si>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</si>
  <si>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</si>
  <si>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</si>
  <si>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</si>
  <si>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</si>
  <si>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</si>
  <si>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</si>
  <si>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</si>
  <si>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</si>
  <si>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</si>
  <si>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</si>
  <si>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</si>
  <si>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</si>
  <si>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</si>
  <si>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</si>
  <si>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</si>
  <si>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</si>
  <si>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</si>
  <si>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</si>
  <si>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</si>
  <si>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</si>
  <si>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</si>
  <si>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</si>
  <si>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</si>
  <si>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</si>
  <si>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</si>
  <si>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</si>
  <si>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</si>
  <si>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</si>
  <si>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</si>
  <si>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</si>
  <si>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</si>
  <si>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</si>
  <si>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</si>
  <si>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</si>
  <si>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</si>
  <si>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</si>
  <si>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</si>
  <si>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</si>
  <si>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</si>
  <si>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</si>
  <si>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</si>
  <si>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</si>
  <si>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</si>
  <si>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</si>
  <si>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</si>
  <si>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</si>
  <si>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</si>
  <si>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</si>
  <si>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</si>
  <si>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</si>
  <si>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</si>
  <si>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</si>
  <si>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</si>
  <si>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</si>
  <si>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</si>
  <si>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</si>
  <si>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</si>
  <si>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</si>
  <si>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</si>
  <si>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</si>
  <si>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</si>
  <si>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</si>
  <si>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</si>
  <si>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</si>
  <si>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</si>
  <si>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</si>
  <si>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</si>
  <si>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</si>
  <si>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</si>
  <si>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</si>
  <si>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</si>
  <si>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</si>
  <si>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</si>
  <si>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</si>
  <si>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</si>
  <si>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</si>
  <si>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</si>
  <si>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</si>
  <si>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</si>
  <si>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</si>
  <si>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</si>
  <si>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</si>
  <si>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</si>
  <si>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</si>
  <si>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</si>
  <si>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</si>
  <si>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</si>
  <si>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</si>
  <si>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</si>
  <si>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</si>
  <si>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</si>
  <si>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</si>
  <si>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</si>
  <si>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</si>
  <si>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</si>
  <si>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</si>
  <si>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</si>
  <si>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</si>
  <si>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</si>
  <si>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</si>
  <si>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</si>
  <si>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</si>
  <si>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</si>
  <si>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</si>
  <si>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</si>
  <si>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</si>
  <si>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</si>
  <si>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</si>
  <si>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</si>
  <si>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</si>
  <si>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</si>
  <si>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</si>
  <si>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</si>
  <si>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</si>
  <si>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</si>
  <si>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</si>
  <si>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</si>
  <si>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</si>
  <si>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</si>
  <si>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</si>
  <si>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</si>
  <si>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</si>
  <si>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</si>
  <si>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</si>
  <si>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</si>
  <si>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</si>
  <si>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</si>
  <si>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</si>
  <si>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</si>
  <si>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</si>
  <si>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</si>
  <si>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</si>
  <si>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</si>
  <si>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</si>
  <si>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</si>
  <si>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</si>
  <si>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</si>
  <si>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</si>
  <si>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</si>
  <si>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</si>
  <si>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</si>
  <si>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</si>
  <si>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</si>
  <si>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</si>
  <si>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</si>
  <si>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</si>
  <si>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</si>
  <si>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</si>
  <si>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</si>
  <si>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</si>
  <si>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</si>
  <si>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</si>
  <si>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</si>
  <si>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</si>
  <si>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</si>
  <si>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</si>
  <si>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</si>
  <si>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</si>
  <si>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</si>
  <si>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</si>
  <si>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</si>
  <si>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</si>
  <si>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</si>
  <si>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</si>
  <si>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</si>
  <si>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</si>
  <si>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</si>
  <si>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</si>
  <si>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</si>
  <si>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</si>
  <si>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</si>
  <si>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</si>
  <si>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</si>
  <si>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</si>
  <si>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</si>
  <si>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</si>
  <si>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</si>
  <si>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</si>
  <si>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</si>
  <si>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</si>
  <si>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</si>
  <si>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</si>
  <si>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</si>
  <si>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</si>
  <si>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</si>
  <si>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</si>
  <si>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</si>
  <si>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</si>
  <si>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</si>
  <si>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</si>
  <si>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</si>
  <si>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</si>
  <si>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</si>
  <si>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</si>
  <si>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</si>
  <si>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</si>
  <si>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</si>
  <si>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</si>
  <si>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</si>
  <si>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</si>
  <si>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</si>
  <si>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</si>
  <si>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</si>
  <si>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</si>
  <si>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</si>
  <si>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</si>
  <si>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</si>
  <si>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</si>
  <si>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</si>
  <si>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</si>
  <si>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</si>
  <si>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</si>
  <si>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</si>
  <si>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</si>
  <si>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</si>
  <si>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</si>
  <si>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</si>
  <si>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</si>
  <si>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</si>
  <si>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</si>
  <si>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</si>
  <si>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</si>
  <si>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</si>
  <si>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</si>
  <si>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</si>
  <si>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</si>
  <si>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</si>
  <si>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</si>
  <si>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</si>
  <si>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</si>
  <si>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</si>
  <si>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</si>
  <si>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</si>
  <si>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</si>
  <si>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</si>
  <si>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</si>
  <si>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</si>
  <si>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</si>
  <si>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</si>
  <si>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</si>
  <si>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</si>
  <si>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</si>
  <si>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</si>
  <si>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</si>
  <si>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</si>
  <si>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</si>
  <si>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</si>
  <si>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</si>
  <si>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</si>
  <si>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</si>
  <si>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</si>
  <si>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</si>
  <si>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</si>
  <si>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</si>
  <si>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</si>
  <si>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</si>
  <si>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</si>
  <si>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</si>
  <si>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</si>
  <si>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</si>
  <si>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</si>
  <si>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</si>
  <si>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</si>
  <si>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</si>
  <si>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</si>
  <si>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</si>
  <si>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</si>
  <si>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</si>
  <si>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</si>
  <si>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</si>
  <si>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</si>
  <si>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</si>
  <si>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</si>
  <si>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</si>
  <si>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</si>
  <si>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</si>
  <si>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</si>
  <si>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</si>
  <si>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</si>
  <si>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</si>
  <si>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</si>
  <si>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</si>
  <si>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</si>
  <si>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</si>
  <si>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</si>
  <si>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</si>
  <si>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</si>
  <si>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</si>
  <si>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</si>
  <si>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</si>
  <si>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</si>
  <si>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</si>
  <si>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</si>
  <si>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</si>
  <si>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</si>
  <si>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</si>
  <si>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</si>
  <si>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</si>
  <si>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</si>
  <si>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</si>
  <si>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</si>
  <si>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</si>
  <si>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</si>
  <si>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</si>
  <si>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</si>
  <si>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</si>
  <si>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</si>
  <si>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</si>
  <si>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</si>
  <si>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</si>
  <si>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</si>
  <si>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</si>
  <si>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</si>
  <si>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</si>
  <si>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</si>
  <si>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</si>
  <si>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</si>
  <si>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</si>
  <si>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</si>
  <si>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</si>
  <si>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</si>
  <si>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</si>
  <si>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</si>
  <si>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</si>
  <si>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</si>
  <si>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</si>
  <si>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</si>
  <si>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</si>
  <si>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</si>
  <si>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</si>
  <si>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</si>
  <si>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</si>
  <si>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</si>
  <si>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</si>
  <si>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</si>
  <si>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</si>
  <si>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</si>
  <si>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</si>
  <si>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</si>
  <si>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</si>
  <si>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</si>
  <si>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</si>
  <si>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</si>
  <si>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</si>
  <si>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</si>
  <si>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</si>
  <si>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</si>
  <si>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</si>
  <si>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</si>
  <si>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</si>
  <si>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</si>
  <si>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</si>
  <si>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</si>
  <si>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</si>
  <si>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</si>
  <si>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</si>
  <si>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</si>
  <si>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</si>
  <si>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</si>
  <si>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</si>
  <si>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</si>
  <si>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</si>
  <si>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</si>
  <si>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</si>
  <si>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</si>
  <si>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</si>
  <si>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</si>
  <si>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</si>
  <si>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</si>
  <si>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</si>
  <si>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</si>
  <si>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</si>
  <si>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</si>
  <si>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</si>
  <si>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</si>
  <si>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</si>
  <si>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</si>
  <si>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</si>
  <si>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</si>
  <si>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</si>
  <si>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</si>
  <si>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</si>
  <si>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</si>
  <si>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</si>
  <si>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</si>
  <si>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</si>
  <si>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</si>
  <si>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</si>
  <si>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</si>
  <si>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</si>
  <si>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</si>
  <si>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</si>
  <si>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</si>
  <si>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</si>
  <si>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</si>
  <si>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</si>
  <si>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</si>
  <si>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</si>
  <si>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</si>
  <si>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</si>
  <si>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</si>
  <si>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</si>
  <si>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</si>
  <si>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</si>
  <si>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</si>
  <si>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</si>
  <si>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</si>
  <si>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</si>
  <si>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</si>
  <si>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</si>
  <si>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</si>
  <si>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</si>
  <si>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</si>
  <si>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</si>
  <si>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</si>
  <si>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</si>
  <si>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</si>
  <si>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</si>
  <si>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</si>
  <si>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</si>
  <si>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</si>
  <si>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</si>
  <si>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</si>
  <si>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</si>
  <si>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</si>
  <si>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</si>
  <si>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</si>
  <si>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</si>
  <si>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</si>
  <si>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</si>
  <si>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</si>
  <si>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</si>
  <si>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</si>
  <si>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</si>
  <si>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</si>
  <si>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</si>
  <si>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</si>
  <si>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</si>
  <si>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</si>
  <si>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</si>
  <si>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</si>
  <si>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</si>
  <si>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</si>
  <si>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</si>
  <si>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</si>
  <si>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</si>
  <si>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</si>
  <si>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</si>
  <si>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</si>
  <si>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</si>
  <si>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</si>
  <si>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</si>
  <si>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</si>
  <si>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</si>
  <si>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</si>
  <si>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</si>
  <si>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</si>
  <si>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</si>
  <si>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</si>
  <si>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</si>
  <si>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</si>
  <si>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</si>
  <si>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</si>
  <si>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</si>
  <si>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</si>
  <si>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</si>
  <si>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</si>
  <si>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</si>
  <si>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</si>
  <si>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</si>
  <si>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</si>
  <si>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</si>
  <si>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</si>
  <si>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</si>
  <si>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</si>
  <si>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</si>
  <si>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</si>
  <si>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</si>
  <si>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</si>
  <si>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</si>
  <si>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</si>
  <si>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</si>
  <si>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</si>
  <si>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</si>
  <si>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</si>
  <si>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</si>
  <si>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</si>
  <si>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</si>
  <si>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</si>
  <si>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</si>
  <si>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</si>
  <si>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</si>
  <si>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</si>
  <si>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</si>
  <si>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</si>
  <si>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</si>
  <si>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</si>
  <si>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</si>
  <si>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</si>
  <si>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</si>
  <si>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</si>
  <si>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</si>
  <si>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</si>
  <si>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</si>
  <si>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</si>
  <si>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</si>
  <si>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</si>
  <si>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</si>
  <si>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</si>
  <si>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</si>
  <si>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</si>
  <si>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</si>
  <si>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</si>
  <si>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</si>
  <si>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</si>
  <si>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</si>
  <si>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</si>
  <si>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</si>
  <si>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</si>
  <si>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</si>
  <si>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</si>
  <si>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</si>
  <si>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</si>
  <si>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</si>
  <si>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</si>
  <si>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</si>
  <si>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</si>
  <si>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</si>
  <si>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</si>
  <si>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</si>
  <si>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</si>
  <si>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</si>
  <si>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</si>
  <si>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</si>
  <si>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</si>
  <si>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</si>
  <si>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</si>
  <si>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</si>
  <si>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</si>
  <si>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</si>
  <si>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</si>
  <si>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</si>
  <si>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</si>
  <si>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</si>
  <si>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</si>
  <si>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</si>
  <si>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</si>
  <si>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</si>
  <si>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</si>
  <si>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</si>
  <si>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</si>
  <si>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</si>
  <si>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</si>
  <si>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</si>
  <si>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</si>
  <si>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</si>
  <si>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</si>
  <si>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</si>
  <si>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</si>
  <si>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</si>
  <si>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</si>
  <si>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</si>
  <si>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</si>
  <si>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</si>
  <si>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</si>
  <si>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</si>
  <si>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</si>
  <si>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</si>
  <si>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</si>
  <si>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</si>
  <si>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</si>
  <si>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</si>
  <si>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</si>
  <si>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</si>
  <si>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</si>
  <si>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</si>
  <si>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</si>
  <si>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</si>
  <si>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</si>
  <si>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</si>
  <si>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</si>
  <si>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</si>
  <si>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</si>
  <si>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</si>
  <si>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</si>
  <si>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</si>
  <si>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</si>
  <si>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</si>
  <si>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</si>
  <si>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</si>
  <si>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</si>
  <si>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</si>
  <si>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</si>
  <si>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</si>
  <si>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</si>
  <si>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</si>
  <si>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</si>
  <si>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</si>
  <si>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</si>
  <si>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</si>
  <si>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</si>
  <si>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</si>
  <si>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</si>
  <si>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</si>
  <si>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</si>
  <si>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</si>
  <si>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</si>
  <si>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</si>
  <si>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</si>
  <si>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</si>
  <si>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</si>
  <si>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</si>
  <si>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</si>
  <si>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</si>
  <si>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</si>
  <si>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</si>
  <si>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</si>
  <si>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</si>
  <si>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</si>
  <si>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</si>
  <si>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</si>
  <si>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</si>
  <si>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</si>
  <si>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</si>
  <si>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</si>
  <si>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</si>
  <si>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</si>
  <si>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</si>
  <si>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</si>
  <si>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</si>
  <si>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</si>
  <si>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</si>
  <si>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</si>
  <si>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</si>
  <si>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</si>
  <si>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</si>
  <si>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</si>
  <si>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</si>
  <si>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</si>
  <si>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</si>
  <si>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</si>
  <si>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</si>
  <si>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</si>
  <si>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</si>
  <si>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</si>
  <si>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</si>
  <si>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</si>
  <si>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</si>
  <si>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</si>
  <si>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</si>
  <si>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</si>
  <si>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</si>
  <si>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</si>
  <si>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</si>
  <si>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</si>
  <si>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</si>
  <si>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</si>
  <si>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</si>
  <si>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</si>
  <si>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</si>
  <si>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</si>
  <si>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</si>
  <si>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</si>
  <si>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</si>
  <si>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</si>
  <si>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</si>
  <si>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</si>
  <si>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</si>
  <si>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</si>
  <si>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</si>
  <si>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</si>
  <si>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</si>
  <si>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</si>
  <si>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</si>
  <si>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</si>
  <si>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</si>
  <si>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</si>
  <si>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</si>
  <si>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</si>
  <si>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</si>
  <si>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</si>
  <si>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</si>
  <si>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</si>
  <si>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</si>
  <si>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</si>
  <si>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</si>
  <si>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</si>
  <si>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</si>
  <si>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</si>
  <si>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</si>
  <si>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</si>
  <si>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</si>
  <si>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</si>
  <si>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</si>
  <si>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</si>
  <si>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</si>
  <si>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</si>
  <si>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</si>
  <si>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</si>
  <si>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</si>
  <si>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</si>
  <si>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</si>
  <si>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</si>
  <si>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</si>
  <si>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</si>
  <si>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</si>
  <si>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</si>
  <si>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</si>
  <si>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</si>
  <si>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</si>
  <si>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</si>
  <si>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</si>
  <si>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</si>
  <si>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</si>
  <si>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</si>
  <si>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</si>
  <si>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</si>
  <si>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</si>
  <si>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</si>
  <si>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</si>
  <si>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</si>
  <si>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</si>
  <si>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</si>
  <si>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</si>
  <si>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</si>
  <si>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</si>
  <si>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</si>
  <si>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</si>
  <si>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</si>
  <si>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</si>
  <si>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</si>
  <si>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</si>
  <si>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</si>
  <si>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</si>
  <si>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</si>
  <si>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</si>
  <si>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</si>
  <si>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</si>
  <si>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</si>
  <si>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</si>
  <si>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</si>
  <si>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</si>
  <si>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</si>
  <si>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</si>
  <si>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</si>
  <si>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</si>
  <si>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</si>
  <si>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</si>
  <si>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</si>
  <si>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</si>
  <si>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</si>
  <si>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</si>
  <si>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</si>
  <si>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</si>
  <si>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</si>
  <si>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</si>
  <si>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</si>
  <si>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</si>
  <si>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</si>
  <si>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</si>
  <si>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</si>
  <si>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</si>
  <si>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</si>
  <si>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</si>
  <si>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</si>
  <si>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</si>
  <si>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</si>
  <si>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</si>
  <si>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</si>
  <si>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</si>
  <si>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</si>
  <si>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</si>
  <si>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</si>
  <si>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</si>
  <si>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</si>
  <si>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</si>
  <si>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</si>
  <si>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</si>
  <si>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</si>
  <si>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</si>
  <si>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</si>
  <si>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</si>
  <si>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</si>
  <si>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</si>
  <si>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</si>
  <si>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</si>
  <si>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</si>
  <si>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</si>
  <si>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</si>
  <si>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</si>
  <si>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</si>
  <si>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</si>
  <si>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</si>
  <si>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</si>
  <si>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</si>
  <si>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</si>
  <si>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</si>
  <si>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</si>
  <si>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</si>
  <si>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</si>
  <si>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</si>
  <si>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</si>
  <si>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</si>
  <si>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</si>
  <si>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</si>
  <si>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</si>
  <si>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</si>
  <si>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</si>
  <si>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</si>
  <si>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</si>
  <si>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</si>
  <si>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</si>
  <si>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</si>
  <si>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</si>
  <si>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</si>
  <si>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</si>
  <si>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</si>
  <si>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</si>
  <si>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</si>
  <si>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</si>
  <si>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</si>
  <si>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</si>
  <si>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</si>
  <si>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</si>
  <si>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</si>
  <si>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</si>
  <si>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</si>
  <si>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</si>
  <si>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</si>
  <si>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</si>
  <si>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</si>
  <si>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</si>
  <si>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</si>
  <si>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</si>
  <si>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</si>
  <si>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</si>
  <si>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</si>
  <si>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</si>
  <si>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</si>
  <si>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</si>
  <si>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</si>
  <si>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</si>
  <si>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</si>
  <si>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</si>
  <si>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</si>
  <si>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</si>
  <si>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</si>
  <si>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</si>
  <si>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</si>
  <si>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</si>
  <si>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</si>
  <si>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</si>
  <si>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</si>
  <si>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</si>
  <si>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</si>
  <si>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</si>
  <si>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</si>
  <si>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</si>
  <si>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</si>
  <si>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</si>
  <si>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</si>
  <si>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</si>
  <si>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</si>
  <si>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</si>
  <si>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</si>
  <si>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</si>
  <si>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</si>
  <si>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</si>
  <si>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</si>
  <si>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</si>
  <si>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</si>
  <si>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</si>
  <si>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</si>
  <si>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</si>
  <si>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</si>
  <si>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</si>
  <si>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</si>
  <si>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</si>
  <si>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</si>
  <si>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</si>
  <si>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</si>
  <si>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</si>
  <si>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</si>
  <si>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</si>
  <si>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</si>
  <si>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</si>
  <si>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</si>
  <si>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</si>
  <si>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</si>
  <si>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</si>
  <si>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</si>
  <si>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</si>
  <si>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</si>
  <si>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</si>
  <si>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</si>
  <si>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</si>
  <si>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</si>
  <si>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</si>
  <si>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</si>
  <si>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</si>
  <si>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</si>
  <si>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</si>
  <si>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</si>
  <si>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</si>
  <si>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</si>
  <si>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</si>
  <si>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</si>
  <si>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</si>
  <si>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</si>
  <si>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</si>
  <si>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</si>
  <si>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</si>
  <si>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</si>
  <si>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</si>
  <si>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</si>
  <si>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</si>
  <si>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</si>
  <si>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</si>
  <si>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</si>
  <si>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</si>
  <si>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</si>
  <si>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</si>
  <si>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</si>
  <si>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</si>
  <si>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</si>
  <si>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</si>
  <si>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</si>
  <si>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</si>
  <si>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</si>
  <si>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</si>
  <si>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</si>
  <si>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</si>
  <si>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</si>
  <si>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</si>
  <si>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</si>
  <si>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</si>
  <si>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</si>
  <si>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</si>
  <si>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</si>
  <si>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</si>
  <si>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</si>
  <si>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</si>
  <si>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</si>
  <si>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</si>
  <si>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</si>
  <si>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</si>
  <si>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</si>
  <si>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</si>
  <si>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</si>
  <si>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</si>
  <si>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</si>
  <si>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</si>
  <si>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</si>
  <si>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</si>
  <si>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</si>
  <si>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</si>
  <si>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</si>
  <si>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</si>
  <si>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</si>
  <si>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</si>
  <si>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</si>
  <si>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</si>
  <si>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</si>
  <si>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</si>
  <si>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</si>
  <si>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</si>
  <si>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</si>
  <si>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</si>
  <si>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</si>
  <si>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</si>
  <si>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</si>
  <si>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</si>
  <si>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</si>
  <si>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</si>
  <si>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</si>
  <si>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</si>
  <si>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</si>
  <si>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</si>
  <si>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</si>
  <si>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</si>
  <si>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</si>
  <si>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</si>
  <si>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</si>
  <si>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</si>
  <si>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</si>
  <si>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</si>
  <si>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</si>
  <si>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</si>
  <si>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</si>
  <si>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</si>
  <si>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</si>
  <si>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</si>
  <si>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</si>
  <si>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</si>
  <si>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</si>
  <si>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</si>
  <si>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</si>
  <si>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</si>
  <si>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</si>
  <si>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</si>
  <si>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</si>
  <si>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</si>
  <si>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</si>
  <si>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</si>
  <si>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</si>
  <si>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</si>
  <si>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</si>
  <si>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</si>
  <si>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</si>
  <si>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</si>
  <si>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</si>
  <si>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</si>
  <si>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</si>
  <si>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</si>
  <si>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</si>
  <si>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</si>
  <si>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</si>
  <si>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</si>
  <si>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</si>
  <si>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</si>
  <si>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</si>
  <si>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</si>
  <si>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</si>
  <si>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</si>
  <si>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</si>
  <si>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</si>
  <si>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</si>
  <si>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</si>
  <si>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</si>
  <si>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</si>
  <si>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</si>
  <si>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</si>
  <si>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</si>
  <si>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</si>
  <si>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</si>
  <si>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</si>
  <si>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</si>
  <si>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</si>
  <si>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</si>
  <si>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</si>
  <si>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</si>
  <si>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</si>
  <si>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</si>
  <si>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</si>
  <si>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</si>
  <si>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</si>
  <si>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</si>
  <si>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</si>
  <si>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</si>
  <si>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</si>
  <si>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</si>
  <si>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</si>
  <si>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</si>
  <si>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</si>
  <si>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</si>
  <si>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</si>
  <si>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</si>
  <si>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</si>
  <si>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</si>
  <si>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</si>
  <si>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</si>
  <si>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</si>
  <si>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</si>
  <si>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</si>
  <si>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</si>
  <si>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</si>
  <si>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</si>
  <si>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</si>
  <si>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</si>
  <si>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</si>
  <si>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</si>
  <si>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</si>
  <si>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</si>
  <si>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</si>
  <si>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</si>
  <si>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</si>
  <si>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</si>
  <si>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</si>
  <si>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</si>
  <si>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</si>
  <si>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</si>
  <si>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</si>
  <si>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</si>
  <si>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</si>
  <si>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</si>
  <si>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</si>
  <si>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</si>
  <si>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</si>
  <si>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</si>
  <si>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</si>
  <si>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</si>
  <si>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</si>
  <si>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</si>
  <si>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</si>
  <si>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</si>
  <si>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</si>
  <si>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</si>
  <si>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</si>
  <si>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</si>
  <si>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</si>
  <si>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</si>
  <si>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</si>
  <si>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</si>
  <si>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</si>
  <si>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</si>
  <si>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</si>
  <si>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</si>
  <si>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</si>
  <si>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</si>
  <si>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</si>
  <si>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</si>
  <si>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</si>
  <si>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</si>
  <si>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</si>
  <si>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</si>
  <si>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</si>
  <si>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</si>
  <si>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</si>
  <si>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</si>
  <si>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</si>
  <si>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</si>
  <si>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</si>
  <si>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</si>
  <si>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</si>
  <si>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</si>
  <si>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</si>
  <si>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</si>
  <si>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</si>
  <si>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</si>
  <si>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</si>
  <si>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</si>
  <si>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</si>
  <si>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</si>
  <si>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</si>
  <si>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</si>
  <si>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</si>
  <si>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</si>
  <si>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</si>
  <si>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</si>
  <si>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</si>
  <si>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</si>
  <si>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</si>
  <si>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</si>
  <si>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</si>
  <si>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</si>
  <si>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</si>
  <si>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</si>
  <si>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</si>
  <si>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</si>
  <si>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</si>
  <si>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</si>
  <si>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</si>
  <si>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</si>
  <si>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</si>
  <si>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</si>
  <si>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</si>
  <si>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</si>
  <si>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</si>
  <si>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</si>
  <si>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</si>
  <si>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</si>
  <si>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</si>
  <si>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</si>
  <si>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</si>
  <si>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</si>
  <si>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</si>
  <si>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</si>
  <si>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</si>
  <si>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</si>
  <si>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</si>
  <si>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</si>
  <si>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</si>
  <si>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</si>
  <si>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</si>
  <si>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</si>
  <si>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</si>
  <si>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</si>
  <si>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</si>
  <si>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</si>
  <si>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</si>
  <si>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</si>
  <si>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</si>
  <si>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</si>
  <si>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</si>
  <si>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</si>
  <si>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</si>
  <si>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</si>
  <si>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</si>
  <si>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</si>
  <si>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</si>
  <si>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</si>
  <si>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</si>
  <si>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</si>
  <si>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</si>
  <si>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</si>
  <si>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</si>
  <si>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</si>
  <si>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</si>
  <si>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</si>
  <si>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</si>
  <si>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</si>
  <si>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</si>
  <si>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</si>
  <si>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</si>
  <si>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</si>
  <si>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</si>
  <si>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</si>
  <si>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</si>
  <si>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</si>
  <si>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</si>
  <si>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</si>
  <si>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</si>
  <si>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</si>
  <si>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</si>
  <si>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</si>
  <si>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</si>
  <si>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</si>
  <si>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</si>
  <si>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</si>
  <si>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</si>
  <si>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</si>
  <si>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</si>
  <si>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</si>
  <si>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</si>
  <si>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</si>
  <si>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</si>
  <si>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</si>
  <si>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</si>
  <si>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</si>
  <si>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</si>
  <si>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</si>
  <si>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</si>
  <si>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</si>
  <si>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</si>
  <si>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</si>
  <si>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</si>
  <si>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</si>
  <si>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</si>
  <si>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</si>
  <si>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</si>
  <si>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</si>
  <si>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</si>
  <si>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</si>
  <si>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</si>
  <si>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</si>
  <si>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</si>
  <si>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</si>
  <si>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</si>
  <si>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</si>
  <si>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</si>
  <si>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</si>
  <si>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</si>
  <si>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</si>
  <si>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</si>
  <si>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</si>
  <si>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</si>
  <si>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</si>
  <si>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</si>
  <si>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</si>
  <si>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</si>
  <si>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</si>
  <si>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</si>
  <si>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</si>
  <si>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</si>
  <si>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</si>
  <si>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</si>
  <si>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</si>
  <si>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</si>
  <si>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</si>
  <si>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</si>
  <si>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</si>
  <si>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</si>
  <si>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</si>
  <si>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</si>
  <si>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</si>
  <si>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</si>
  <si>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</si>
  <si>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</si>
  <si>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</si>
  <si>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</si>
  <si>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</si>
  <si>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</si>
  <si>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</si>
  <si>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</si>
  <si>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</si>
  <si>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</si>
  <si>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</si>
  <si>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</si>
  <si>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</si>
  <si>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</si>
  <si>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</si>
  <si>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</si>
  <si>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</si>
  <si>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</si>
  <si>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</si>
  <si>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</si>
  <si>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</si>
  <si>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</si>
  <si>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</si>
  <si>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</si>
  <si>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</si>
  <si>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</si>
  <si>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</si>
  <si>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</si>
  <si>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</si>
  <si>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</si>
  <si>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</si>
  <si>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</si>
  <si>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</si>
  <si>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</si>
  <si>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</si>
  <si>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</si>
  <si>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</si>
  <si>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</si>
  <si>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</si>
  <si>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</si>
  <si>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</si>
  <si>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</si>
  <si>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</si>
  <si>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</si>
  <si>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</si>
  <si>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</si>
  <si>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</si>
  <si>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</si>
  <si>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</si>
  <si>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</si>
  <si>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</si>
  <si>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</si>
  <si>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</si>
  <si>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</si>
  <si>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</si>
  <si>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</si>
  <si>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</si>
  <si>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</si>
  <si>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</si>
  <si>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</si>
  <si>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</si>
  <si>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</si>
  <si>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</si>
  <si>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</si>
  <si>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</si>
  <si>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</si>
  <si>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</si>
  <si>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</si>
  <si>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</si>
  <si>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</si>
  <si>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</si>
  <si>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</si>
  <si>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</si>
  <si>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</si>
  <si>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</si>
  <si>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</si>
  <si>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</si>
  <si>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</si>
  <si>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</si>
  <si>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</si>
  <si>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</si>
  <si>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</si>
  <si>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</si>
  <si>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</si>
  <si>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</si>
  <si>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</si>
  <si>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</si>
  <si>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</si>
  <si>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</si>
  <si>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</si>
  <si>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</si>
  <si>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</si>
  <si>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</si>
  <si>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</si>
  <si>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</si>
  <si>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</si>
  <si>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</si>
  <si>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</si>
  <si>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</si>
  <si>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</si>
  <si>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</si>
  <si>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</si>
  <si>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</si>
  <si>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</si>
  <si>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</si>
  <si>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</si>
  <si>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</si>
  <si>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</si>
  <si>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</si>
  <si>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</si>
  <si>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</si>
  <si>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</si>
  <si>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</si>
  <si>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</si>
  <si>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</si>
  <si>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</si>
  <si>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</si>
  <si>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</si>
  <si>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</si>
  <si>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</si>
  <si>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</si>
  <si>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</si>
  <si>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</si>
  <si>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</si>
  <si>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</si>
  <si>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</si>
  <si>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</si>
  <si>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</si>
  <si>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</si>
  <si>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</si>
  <si>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</si>
  <si>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</si>
  <si>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</si>
  <si>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</si>
  <si>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</si>
  <si>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</si>
  <si>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</si>
  <si>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</si>
  <si>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</si>
  <si>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</si>
  <si>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</si>
  <si>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</si>
  <si>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</si>
  <si>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</si>
  <si>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</si>
  <si>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</si>
  <si>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</si>
  <si>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</si>
  <si>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</si>
  <si>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</si>
  <si>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</si>
  <si>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</si>
  <si>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</si>
  <si>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</si>
  <si>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</si>
  <si>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</si>
  <si>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</si>
  <si>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</si>
  <si>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</si>
  <si>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</si>
  <si>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</si>
  <si>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</si>
  <si>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</si>
  <si>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</si>
  <si>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</si>
  <si>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</si>
  <si>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</si>
  <si>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</si>
  <si>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</si>
  <si>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</si>
  <si>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</si>
  <si>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</si>
  <si>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</si>
  <si>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</si>
  <si>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</si>
  <si>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</si>
  <si>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</si>
  <si>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</si>
  <si>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</si>
  <si>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</si>
  <si>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</si>
  <si>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</si>
  <si>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</si>
  <si>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</si>
  <si>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</si>
  <si>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</si>
  <si>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</si>
  <si>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</si>
  <si>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</si>
  <si>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</si>
  <si>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</si>
  <si>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</si>
  <si>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</si>
  <si>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</si>
  <si>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</si>
  <si>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</si>
  <si>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</si>
  <si>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</si>
  <si>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</si>
  <si>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</si>
  <si>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</si>
  <si>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</si>
  <si>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</si>
  <si>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</si>
  <si>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</si>
  <si>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</si>
  <si>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</si>
  <si>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</si>
  <si>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</si>
  <si>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</si>
  <si>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</si>
  <si>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</si>
  <si>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</si>
  <si>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</si>
  <si>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</si>
  <si>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</si>
  <si>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</si>
  <si>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</si>
  <si>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</si>
  <si>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</si>
  <si>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</si>
  <si>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</si>
  <si>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</si>
  <si>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</si>
  <si>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</si>
  <si>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</si>
  <si>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</si>
  <si>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</si>
  <si>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</si>
  <si>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</si>
  <si>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</si>
  <si>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</si>
  <si>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</si>
  <si>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</si>
  <si>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</si>
  <si>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</si>
  <si>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</si>
  <si>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</si>
  <si>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</si>
  <si>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</si>
  <si>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</si>
  <si>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</si>
  <si>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</si>
  <si>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</si>
  <si>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</si>
  <si>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</si>
  <si>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</si>
  <si>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</si>
  <si>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</si>
  <si>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</si>
  <si>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</si>
  <si>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</si>
  <si>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</si>
  <si>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</si>
  <si>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</si>
  <si>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</si>
  <si>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</si>
  <si>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</si>
  <si>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</si>
  <si>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</si>
  <si>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</si>
  <si>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</si>
  <si>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</si>
  <si>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</si>
  <si>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</si>
  <si>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</si>
  <si>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</si>
  <si>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</si>
  <si>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</si>
  <si>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</si>
  <si>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</si>
  <si>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</si>
  <si>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</si>
  <si>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</si>
  <si>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</si>
  <si>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</si>
  <si>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</si>
  <si>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</si>
  <si>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</si>
  <si>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</si>
  <si>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</si>
  <si>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</si>
  <si>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</si>
  <si>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</si>
  <si>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</si>
  <si>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</si>
  <si>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</si>
  <si>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</si>
  <si>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</si>
  <si>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</si>
  <si>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</si>
  <si>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</si>
  <si>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</si>
  <si>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</si>
  <si>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</si>
  <si>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</si>
  <si>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</si>
  <si>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</si>
  <si>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</si>
  <si>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</si>
  <si>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</si>
  <si>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</si>
  <si>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</si>
  <si>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</si>
  <si>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</si>
  <si>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</si>
  <si>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</si>
  <si>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</si>
  <si>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</si>
  <si>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</si>
  <si>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</si>
  <si>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</si>
  <si>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</si>
  <si>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</si>
  <si>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</si>
  <si>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</si>
  <si>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</si>
  <si>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</si>
  <si>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</si>
  <si>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</si>
  <si>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</si>
  <si>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</si>
  <si>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</si>
  <si>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</si>
  <si>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</si>
  <si>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</si>
  <si>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</si>
  <si>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</si>
  <si>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</si>
  <si>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</si>
  <si>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</si>
  <si>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</si>
  <si>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</si>
  <si>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</si>
  <si>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</si>
  <si>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</si>
  <si>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</si>
  <si>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</si>
  <si>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</si>
  <si>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</si>
  <si>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</si>
  <si>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</si>
  <si>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</si>
  <si>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</si>
  <si>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</si>
  <si>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</si>
  <si>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</si>
  <si>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</si>
  <si>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</si>
  <si>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</si>
  <si>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</si>
  <si>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</si>
  <si>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</si>
  <si>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</si>
  <si>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</si>
  <si>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</si>
  <si>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</si>
  <si>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</si>
  <si>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</si>
  <si>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</si>
  <si>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</si>
  <si>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</si>
  <si>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</si>
  <si>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</si>
  <si>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</si>
  <si>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</si>
  <si>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</si>
  <si>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</si>
  <si>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</si>
  <si>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</si>
  <si>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</si>
  <si>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</si>
  <si>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</si>
  <si>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</si>
  <si>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</si>
  <si>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</si>
  <si>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</si>
  <si>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</si>
  <si>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</si>
  <si>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</si>
  <si>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</si>
  <si>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</si>
  <si>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</si>
  <si>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</si>
  <si>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</si>
  <si>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</si>
  <si>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</si>
  <si>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</si>
  <si>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</si>
  <si>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</si>
  <si>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</si>
  <si>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</si>
  <si>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</si>
  <si>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</si>
  <si>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</si>
  <si>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</si>
  <si>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</si>
  <si>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</si>
  <si>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</si>
  <si>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</si>
  <si>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</si>
  <si>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</si>
  <si>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</si>
  <si>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</si>
  <si>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</si>
  <si>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</si>
  <si>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</si>
  <si>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</si>
  <si>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</si>
  <si>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</si>
  <si>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</si>
  <si>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</si>
  <si>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</si>
  <si>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</si>
  <si>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</si>
  <si>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</si>
  <si>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</si>
  <si>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</si>
  <si>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</si>
  <si>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</si>
  <si>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</si>
  <si>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</si>
  <si>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</si>
  <si>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</si>
  <si>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</si>
  <si>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</si>
  <si>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</si>
  <si>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</si>
  <si>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</si>
  <si>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</si>
  <si>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</si>
  <si>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</si>
  <si>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</si>
  <si>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</si>
  <si>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</si>
  <si>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</si>
  <si>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</si>
  <si>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</si>
  <si>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</si>
  <si>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</si>
  <si>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</si>
  <si>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</si>
  <si>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</si>
  <si>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</si>
  <si>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</si>
  <si>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</si>
  <si>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</si>
  <si>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</si>
  <si>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</si>
  <si>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</si>
  <si>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</si>
  <si>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</si>
  <si>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</si>
  <si>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</si>
  <si>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</si>
  <si>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</si>
  <si>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</si>
  <si>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</si>
  <si>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</si>
  <si>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</si>
  <si>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</si>
  <si>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</si>
  <si>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</si>
  <si>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</si>
  <si>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</si>
  <si>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</si>
  <si>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</si>
  <si>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</si>
  <si>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</si>
  <si>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</si>
  <si>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</si>
  <si>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</si>
  <si>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</si>
  <si>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</si>
  <si>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</si>
  <si>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</si>
  <si>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</si>
  <si>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</si>
  <si>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</si>
  <si>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</si>
  <si>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</si>
  <si>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</si>
  <si>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</si>
  <si>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</si>
  <si>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</si>
  <si>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</si>
  <si>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</si>
  <si>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</si>
  <si>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</si>
  <si>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</si>
  <si>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</si>
  <si>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</si>
  <si>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</si>
  <si>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</si>
  <si>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</si>
  <si>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</si>
  <si>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</si>
  <si>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</si>
  <si>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</si>
  <si>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</si>
  <si>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</si>
  <si>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</si>
  <si>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</si>
  <si>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</si>
  <si>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</si>
  <si>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</si>
  <si>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</si>
  <si>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</si>
  <si>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</si>
  <si>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</si>
  <si>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</si>
  <si>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</si>
  <si>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</si>
  <si>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</si>
  <si>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</si>
  <si>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</si>
  <si>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</si>
  <si>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</si>
  <si>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</si>
  <si>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</si>
  <si>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</si>
  <si>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</si>
  <si>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</si>
  <si>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</si>
  <si>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</si>
  <si>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</si>
  <si>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</si>
  <si>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</si>
  <si>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</si>
  <si>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</si>
  <si>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</si>
  <si>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</si>
  <si>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</si>
  <si>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</si>
  <si>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</si>
  <si>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</si>
  <si>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</si>
  <si>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</si>
  <si>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</si>
  <si>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</si>
  <si>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</si>
  <si>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</si>
  <si>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</si>
  <si>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</si>
  <si>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</si>
  <si>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</si>
  <si>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</si>
  <si>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</si>
  <si>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</si>
  <si>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</si>
  <si>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</si>
  <si>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</si>
  <si>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</si>
  <si>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</si>
  <si>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</si>
  <si>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</si>
  <si>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</si>
  <si>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</si>
  <si>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</si>
  <si>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</si>
  <si>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</si>
  <si>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</si>
  <si>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</si>
  <si>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</si>
  <si>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</si>
  <si>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</si>
  <si>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</si>
  <si>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</si>
  <si>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</si>
  <si>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</si>
  <si>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</si>
  <si>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</si>
  <si>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</si>
  <si>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</si>
  <si>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</si>
  <si>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</si>
  <si>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</si>
  <si>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</si>
  <si>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</si>
  <si>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</si>
  <si>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</si>
  <si>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</si>
  <si>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</si>
  <si>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</si>
  <si>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</si>
  <si>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</si>
  <si>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</si>
  <si>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</si>
  <si>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</si>
  <si>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</si>
  <si>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</si>
  <si>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</si>
  <si>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</si>
  <si>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</si>
  <si>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</si>
  <si>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</si>
  <si>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</si>
  <si>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</si>
  <si>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</si>
  <si>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</si>
  <si>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</si>
  <si>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</si>
  <si>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</si>
  <si>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</si>
  <si>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</si>
  <si>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</si>
  <si>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</si>
  <si>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</si>
  <si>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</si>
  <si>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</si>
  <si>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</si>
  <si>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</si>
  <si>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</si>
  <si>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</si>
  <si>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</si>
  <si>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</si>
  <si>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</si>
  <si>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</si>
  <si>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</si>
  <si>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</si>
  <si>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</si>
  <si>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</si>
  <si>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</si>
  <si>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</si>
  <si>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</si>
  <si>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</si>
  <si>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</si>
  <si>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</si>
  <si>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</si>
  <si>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</si>
  <si>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</si>
  <si>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</si>
  <si>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</si>
  <si>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</si>
  <si>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</si>
  <si>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</si>
  <si>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</si>
  <si>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</si>
  <si>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</si>
  <si>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</si>
  <si>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</si>
  <si>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</si>
  <si>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</si>
  <si>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</si>
  <si>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</si>
  <si>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</si>
  <si>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</si>
  <si>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</si>
  <si>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</si>
  <si>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</si>
  <si>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</si>
  <si>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</si>
  <si>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</si>
  <si>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</si>
  <si>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</si>
  <si>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</si>
  <si>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</si>
  <si>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</si>
  <si>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</si>
  <si>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</si>
  <si>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</si>
  <si>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</si>
  <si>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</si>
  <si>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</si>
  <si>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</si>
  <si>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</si>
  <si>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</si>
  <si>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</si>
  <si>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</si>
  <si>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</si>
  <si>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</si>
  <si>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</si>
  <si>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</si>
  <si>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</si>
  <si>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</si>
  <si>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</si>
  <si>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</si>
  <si>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</si>
  <si>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</si>
  <si>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</si>
  <si>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</si>
  <si>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</si>
  <si>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</si>
  <si>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</si>
  <si>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</si>
  <si>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</si>
  <si>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</si>
  <si>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</si>
  <si>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</si>
  <si>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</si>
  <si>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</si>
  <si>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</si>
  <si>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</si>
  <si>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</si>
  <si>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</si>
  <si>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</si>
  <si>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</si>
  <si>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</si>
  <si>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</si>
  <si>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</si>
  <si>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</si>
  <si>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</si>
  <si>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</si>
  <si>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</si>
  <si>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</si>
  <si>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</si>
  <si>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</si>
  <si>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</si>
  <si>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</si>
  <si>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</si>
  <si>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</si>
  <si>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</si>
  <si>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</si>
  <si>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</si>
  <si>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</si>
  <si>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</si>
  <si>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</si>
  <si>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</si>
  <si>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</si>
  <si>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</si>
  <si>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</si>
  <si>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</si>
  <si>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</si>
  <si>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</si>
  <si>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</si>
  <si>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</si>
  <si>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</si>
  <si>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</si>
  <si>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</si>
  <si>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</si>
  <si>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</si>
  <si>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</si>
  <si>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</si>
  <si>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</si>
  <si>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</si>
  <si>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</si>
  <si>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</si>
  <si>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</si>
  <si>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</si>
  <si>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</si>
  <si>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</si>
  <si>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</si>
  <si>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</si>
  <si>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</si>
  <si>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</si>
  <si>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</si>
  <si>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</si>
  <si>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</si>
  <si>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</si>
  <si>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</si>
  <si>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</si>
  <si>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</si>
  <si>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</si>
  <si>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</si>
  <si>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</si>
  <si>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</si>
  <si>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</si>
  <si>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</si>
  <si>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</si>
  <si>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</si>
  <si>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</si>
  <si>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</si>
  <si>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</si>
  <si>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</si>
  <si>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</si>
  <si>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</si>
  <si>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</si>
  <si>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</si>
  <si>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</si>
  <si>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</si>
  <si>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</si>
  <si>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</si>
  <si>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</si>
  <si>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</si>
  <si>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</si>
  <si>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</si>
  <si>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</si>
  <si>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</si>
  <si>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</si>
  <si>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</si>
  <si>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</si>
  <si>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</si>
  <si>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</si>
  <si>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</si>
  <si>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</si>
  <si>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</si>
  <si>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</si>
  <si>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</si>
  <si>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</si>
  <si>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</si>
  <si>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</si>
  <si>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</si>
  <si>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</si>
  <si>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</si>
  <si>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</si>
  <si>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</si>
  <si>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</si>
  <si>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</si>
  <si>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</si>
  <si>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</si>
  <si>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</si>
  <si>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</si>
  <si>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</si>
  <si>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</si>
  <si>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</si>
  <si>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</si>
  <si>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</si>
  <si>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</si>
  <si>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</si>
  <si>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</si>
  <si>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</si>
  <si>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</si>
  <si>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</si>
  <si>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</si>
  <si>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</si>
  <si>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</si>
  <si>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</si>
  <si>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</si>
  <si>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</si>
  <si>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</si>
  <si>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</si>
  <si>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</si>
  <si>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</si>
  <si>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</si>
  <si>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</si>
  <si>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</si>
  <si>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</si>
  <si>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</si>
  <si>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</si>
  <si>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</si>
  <si>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</si>
  <si>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</si>
  <si>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</si>
  <si>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</si>
  <si>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</si>
  <si>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</si>
  <si>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</si>
  <si>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</si>
  <si>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</si>
  <si>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</si>
  <si>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</si>
  <si>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</si>
  <si>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</si>
  <si>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</si>
  <si>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</si>
  <si>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</si>
  <si>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</si>
  <si>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</si>
  <si>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</si>
  <si>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</si>
  <si>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</si>
  <si>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</si>
  <si>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</si>
  <si>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</si>
  <si>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</si>
  <si>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</si>
  <si>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</si>
  <si>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</si>
  <si>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</si>
  <si>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</si>
  <si>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</si>
  <si>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</si>
  <si>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</si>
  <si>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</si>
  <si>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</si>
  <si>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</si>
  <si>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</si>
  <si>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</si>
  <si>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</si>
  <si>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</si>
  <si>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</si>
  <si>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</si>
  <si>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</si>
  <si>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</si>
  <si>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</si>
  <si>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</si>
  <si>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</si>
  <si>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</si>
  <si>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</si>
  <si>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</si>
  <si>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</si>
  <si>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</si>
  <si>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</si>
  <si>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</si>
  <si>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</si>
  <si>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</si>
  <si>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</si>
  <si>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</si>
  <si>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</si>
  <si>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</si>
  <si>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</si>
  <si>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</si>
  <si>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</si>
  <si>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</si>
  <si>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</si>
  <si>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</si>
  <si>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</si>
  <si>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</si>
  <si>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</si>
  <si>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</si>
  <si>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</si>
  <si>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</si>
  <si>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</si>
  <si>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</si>
  <si>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</si>
  <si>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</si>
  <si>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</si>
  <si>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</si>
  <si>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</si>
  <si>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</si>
  <si>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</si>
  <si>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</si>
  <si>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</si>
  <si>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</si>
  <si>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</si>
  <si>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</si>
  <si>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</si>
  <si>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</si>
  <si>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</si>
  <si>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</si>
  <si>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</si>
  <si>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</si>
  <si>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</si>
  <si>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</si>
  <si>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</si>
  <si>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</si>
  <si>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</si>
  <si>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</si>
  <si>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</si>
  <si>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</si>
  <si>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</si>
  <si>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</si>
  <si>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</si>
  <si>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</si>
  <si>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</si>
  <si>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</si>
  <si>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</si>
  <si>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</si>
  <si>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</si>
  <si>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</si>
  <si>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</si>
  <si>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</si>
  <si>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</si>
  <si>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</si>
  <si>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</si>
  <si>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</si>
  <si>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</si>
  <si>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</si>
  <si>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</si>
  <si>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</si>
  <si>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</si>
  <si>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</si>
  <si>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</si>
  <si>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</si>
  <si>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</si>
  <si>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</si>
  <si>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</si>
  <si>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</si>
  <si>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</si>
  <si>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</si>
  <si>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</si>
  <si>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</si>
  <si>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</si>
  <si>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</si>
  <si>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</si>
  <si>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</si>
  <si>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</si>
  <si>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</si>
  <si>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</si>
  <si>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</si>
  <si>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</si>
  <si>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</si>
  <si>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</si>
  <si>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</si>
  <si>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</si>
  <si>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</si>
  <si>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</si>
  <si>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</si>
  <si>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</si>
  <si>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</si>
  <si>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</si>
  <si>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</si>
  <si>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</si>
  <si>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</si>
  <si>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</si>
  <si>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</si>
  <si>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</si>
  <si>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</si>
  <si>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</si>
  <si>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</si>
  <si>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</si>
  <si>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</si>
  <si>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</si>
  <si>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</si>
  <si>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</si>
  <si>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</si>
  <si>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</si>
  <si>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</si>
  <si>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</si>
  <si>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</si>
  <si>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</si>
  <si>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</si>
  <si>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</si>
  <si>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</si>
  <si>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</si>
  <si>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</si>
  <si>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</si>
  <si>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</si>
  <si>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</si>
  <si>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</si>
  <si>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</si>
  <si>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</si>
  <si>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</si>
  <si>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</si>
  <si>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</si>
  <si>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</si>
  <si>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</si>
  <si>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</si>
  <si>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</si>
  <si>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</si>
  <si>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</si>
  <si>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</si>
  <si>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</si>
  <si>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</si>
  <si>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</si>
  <si>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</si>
  <si>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</si>
  <si>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</si>
  <si>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</si>
  <si>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</si>
  <si>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</si>
  <si>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</si>
  <si>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</si>
  <si>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</si>
  <si>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</si>
  <si>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</si>
  <si>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</si>
  <si>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</si>
  <si>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</si>
  <si>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</si>
  <si>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</si>
  <si>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</si>
  <si>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</si>
  <si>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</si>
  <si>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</si>
  <si>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</si>
  <si>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</si>
  <si>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</si>
  <si>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</si>
  <si>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</si>
  <si>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</si>
  <si>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</si>
  <si>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</si>
  <si>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</si>
  <si>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</si>
  <si>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</si>
  <si>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</si>
  <si>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</si>
  <si>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</si>
  <si>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</si>
  <si>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</si>
  <si>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</si>
  <si>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</si>
  <si>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</si>
  <si>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</si>
  <si>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</si>
  <si>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</si>
  <si>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</si>
  <si>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</si>
  <si>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</si>
  <si>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</si>
  <si>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</si>
  <si>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</si>
  <si>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</si>
  <si>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</si>
  <si>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</si>
  <si>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</si>
  <si>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</si>
  <si>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</si>
  <si>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</si>
  <si>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</si>
  <si>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</si>
  <si>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</si>
  <si>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</si>
  <si>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</si>
  <si>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</si>
  <si>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</si>
  <si>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</si>
  <si>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</si>
  <si>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</si>
  <si>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</si>
  <si>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</si>
  <si>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</si>
  <si>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</si>
  <si>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</si>
  <si>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</si>
  <si>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</si>
  <si>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</si>
  <si>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</si>
  <si>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</si>
  <si>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</si>
  <si>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</si>
  <si>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</si>
  <si>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</si>
  <si>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</si>
  <si>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</si>
  <si>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</si>
  <si>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</si>
  <si>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</si>
  <si>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</si>
  <si>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</si>
  <si>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</si>
  <si>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</si>
  <si>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</si>
  <si>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</si>
  <si>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</si>
  <si>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</si>
  <si>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</si>
  <si>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</si>
  <si>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</si>
  <si>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</si>
  <si>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</si>
  <si>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</si>
  <si>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</si>
  <si>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</si>
  <si>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</si>
  <si>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</si>
  <si>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</si>
  <si>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</si>
  <si>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</si>
  <si>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</si>
  <si>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</si>
  <si>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</si>
  <si>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</si>
  <si>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</si>
  <si>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</si>
  <si>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</si>
  <si>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</si>
  <si>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</si>
  <si>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</si>
  <si>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</si>
  <si>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</si>
  <si>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</si>
  <si>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</si>
  <si>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</si>
  <si>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</si>
  <si>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</si>
  <si>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</si>
  <si>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</si>
  <si>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</si>
  <si>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</si>
  <si>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</si>
  <si>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</si>
  <si>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</si>
  <si>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</si>
  <si>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</si>
  <si>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</si>
  <si>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</si>
  <si>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</si>
  <si>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</si>
  <si>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</si>
  <si>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</si>
  <si>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</si>
  <si>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</si>
  <si>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</si>
  <si>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</si>
  <si>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</si>
  <si>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</si>
  <si>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</si>
  <si>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</si>
  <si>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</si>
  <si>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</si>
  <si>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</si>
  <si>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</si>
  <si>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</si>
  <si>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</si>
  <si>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</si>
  <si>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</si>
  <si>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</si>
  <si>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</si>
  <si>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</si>
  <si>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</si>
  <si>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</si>
  <si>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</si>
  <si>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</si>
  <si>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</si>
  <si>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</si>
  <si>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</si>
  <si>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</si>
  <si>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</si>
  <si>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</si>
  <si>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</si>
  <si>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</si>
  <si>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</si>
  <si>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</si>
  <si>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</si>
  <si>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</si>
  <si>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</si>
  <si>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</si>
  <si>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</si>
  <si>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</si>
  <si>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</si>
  <si>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</si>
  <si>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</si>
  <si>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</si>
  <si>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</si>
  <si>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</si>
  <si>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</si>
  <si>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</si>
  <si>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</si>
  <si>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</si>
  <si>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</si>
  <si>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</si>
  <si>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</si>
  <si>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</si>
  <si>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</si>
  <si>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</si>
  <si>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</si>
  <si>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</si>
  <si>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</si>
  <si>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</si>
  <si>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</si>
  <si>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</si>
  <si>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</si>
  <si>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</si>
  <si>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</si>
  <si>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</si>
  <si>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</si>
  <si>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</si>
  <si>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</si>
  <si>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</si>
  <si>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</si>
  <si>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</si>
  <si>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</si>
  <si>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</si>
  <si>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</si>
  <si>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</si>
  <si>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</si>
  <si>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</si>
  <si>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</si>
  <si>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</si>
  <si>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</si>
  <si>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</si>
  <si>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</si>
  <si>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</si>
  <si>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</si>
  <si>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</si>
  <si>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</si>
  <si>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</si>
  <si>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</si>
  <si>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</si>
  <si>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</si>
  <si>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</si>
  <si>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</si>
  <si>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</si>
  <si>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</si>
  <si>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</si>
  <si>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</si>
  <si>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</si>
  <si>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</si>
  <si>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</si>
  <si>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</si>
  <si>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</si>
  <si>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</si>
  <si>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</si>
  <si>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</si>
  <si>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</si>
  <si>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</si>
  <si>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</si>
  <si>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</si>
  <si>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</si>
  <si>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</si>
  <si>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</si>
  <si>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</si>
  <si>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</si>
  <si>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</si>
  <si>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</si>
  <si>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</si>
  <si>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</si>
  <si>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</si>
  <si>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</si>
  <si>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</si>
  <si>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</si>
  <si>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</si>
  <si>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</si>
  <si>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</si>
  <si>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</si>
  <si>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</si>
  <si>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</si>
  <si>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</si>
  <si>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</si>
  <si>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</si>
  <si>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</si>
  <si>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</si>
  <si>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</si>
  <si>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</si>
  <si>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</si>
  <si>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</si>
  <si>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</si>
  <si>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</si>
  <si>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</si>
  <si>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</si>
  <si>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</si>
  <si>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</si>
  <si>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</si>
  <si>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</si>
  <si>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</si>
  <si>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</si>
  <si>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</si>
  <si>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</si>
  <si>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</si>
  <si>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</si>
  <si>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</si>
  <si>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</si>
  <si>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</si>
  <si>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</si>
  <si>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</si>
  <si>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</si>
  <si>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</si>
  <si>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</si>
  <si>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</si>
  <si>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</si>
  <si>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</si>
  <si>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</si>
  <si>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</si>
  <si>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</si>
  <si>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</si>
  <si>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</si>
  <si>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</si>
  <si>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</si>
  <si>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</si>
  <si>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</si>
  <si>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</si>
  <si>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</si>
  <si>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</si>
  <si>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</si>
  <si>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</si>
  <si>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</si>
  <si>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</si>
  <si>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</si>
  <si>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</si>
  <si>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</si>
  <si>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</si>
  <si>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</si>
  <si>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</si>
  <si>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</si>
  <si>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</si>
  <si>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</si>
  <si>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</si>
  <si>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</si>
  <si>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</si>
  <si>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</si>
  <si>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</si>
  <si>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</si>
  <si>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</si>
  <si>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</si>
  <si>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</si>
  <si>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</si>
  <si>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</si>
  <si>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</si>
  <si>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</si>
  <si>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</si>
  <si>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</si>
  <si>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</si>
  <si>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</si>
  <si>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</si>
  <si>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</si>
  <si>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</si>
  <si>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</si>
  <si>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</si>
  <si>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</si>
  <si>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</si>
  <si>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</si>
  <si>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</si>
  <si>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</si>
  <si>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</si>
  <si>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</si>
  <si>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</si>
  <si>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</si>
  <si>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</si>
  <si>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</si>
  <si>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</si>
  <si>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</si>
  <si>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</si>
  <si>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</si>
  <si>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</si>
  <si>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</si>
  <si>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</si>
  <si>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</si>
  <si>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</si>
  <si>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</si>
  <si>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</si>
  <si>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</si>
  <si>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</si>
  <si>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</si>
  <si>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</si>
  <si>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</si>
  <si>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</si>
  <si>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</si>
  <si>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</si>
  <si>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</si>
  <si>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</si>
  <si>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</si>
  <si>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</si>
  <si>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</si>
  <si>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</si>
  <si>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</si>
  <si>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</si>
  <si>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</si>
  <si>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</si>
  <si>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</si>
  <si>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</si>
  <si>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</si>
  <si>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</si>
  <si>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</si>
  <si>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</si>
  <si>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</si>
  <si>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</si>
  <si>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</si>
  <si>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</si>
  <si>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</si>
  <si>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</si>
  <si>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</si>
  <si>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</si>
  <si>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</si>
  <si>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</si>
  <si>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</si>
  <si>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</si>
  <si>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</si>
  <si>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</si>
  <si>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</si>
  <si>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</si>
  <si>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</si>
  <si>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</si>
  <si>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</si>
  <si>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</si>
  <si>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</si>
  <si>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</si>
  <si>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</si>
  <si>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</si>
  <si>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</si>
  <si>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</si>
  <si>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</si>
  <si>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</si>
  <si>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</si>
  <si>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</si>
  <si>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</si>
  <si>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</si>
  <si>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</si>
  <si>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</si>
  <si>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</si>
  <si>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</si>
  <si>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</si>
  <si>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</si>
  <si>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</si>
  <si>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</si>
  <si>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</si>
  <si>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</si>
  <si>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</si>
  <si>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</si>
  <si>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</si>
  <si>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</si>
  <si>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</si>
  <si>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</si>
  <si>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</si>
  <si>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</si>
  <si>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</si>
  <si>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</si>
  <si>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</si>
  <si>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</si>
  <si>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</si>
  <si>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</si>
  <si>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</si>
  <si>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</si>
  <si>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</si>
  <si>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</si>
  <si>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</si>
  <si>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</si>
  <si>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</si>
  <si>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</si>
  <si>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</si>
  <si>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</si>
  <si>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</si>
  <si>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</si>
  <si>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</si>
  <si>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</si>
  <si>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</si>
  <si>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</si>
  <si>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</si>
  <si>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</si>
  <si>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</si>
  <si>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</si>
  <si>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</si>
  <si>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</si>
  <si>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</si>
  <si>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</si>
  <si>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</si>
  <si>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</si>
  <si>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</si>
  <si>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</si>
  <si>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</si>
  <si>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</si>
  <si>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</si>
  <si>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</si>
  <si>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</si>
  <si>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</si>
  <si>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</si>
  <si>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</si>
  <si>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</si>
  <si>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</si>
  <si>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</si>
  <si>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</si>
  <si>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</si>
  <si>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</si>
  <si>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</si>
  <si>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</si>
  <si>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</si>
  <si>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</si>
  <si>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</si>
  <si>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</si>
  <si>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</si>
  <si>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</si>
  <si>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</si>
  <si>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</si>
  <si>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</si>
  <si>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</si>
  <si>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</si>
  <si>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</si>
  <si>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</si>
  <si>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</si>
  <si>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</si>
  <si>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</si>
  <si>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</si>
  <si>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</si>
  <si>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</si>
  <si>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</si>
  <si>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</si>
  <si>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</si>
  <si>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</si>
  <si>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</si>
  <si>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</si>
  <si>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</si>
  <si>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</si>
  <si>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</si>
  <si>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</si>
  <si>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</si>
  <si>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</si>
  <si>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</si>
  <si>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</si>
  <si>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</si>
  <si>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</si>
  <si>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</si>
  <si>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</si>
  <si>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</si>
  <si>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</si>
  <si>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</si>
  <si>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</si>
  <si>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</si>
  <si>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</si>
  <si>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</si>
  <si>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</si>
  <si>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</si>
  <si>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</si>
  <si>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</si>
  <si>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</si>
  <si>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</si>
  <si>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</si>
  <si>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</si>
  <si>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</si>
  <si>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</si>
  <si>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</si>
  <si>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</si>
  <si>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</si>
  <si>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</si>
  <si>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</si>
  <si>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</si>
  <si>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</si>
  <si>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</si>
  <si>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</si>
  <si>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</si>
  <si>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</si>
  <si>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</si>
  <si>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</si>
  <si>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</si>
  <si>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</si>
  <si>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</si>
  <si>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</si>
  <si>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</si>
  <si>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</si>
  <si>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</si>
  <si>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</si>
  <si>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</si>
  <si>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</si>
  <si>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</si>
  <si>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</si>
  <si>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</si>
  <si>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</si>
  <si>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</si>
  <si>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</si>
  <si>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</si>
  <si>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</si>
  <si>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</si>
  <si>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</si>
  <si>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</si>
  <si>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</si>
  <si>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</si>
  <si>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</si>
  <si>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</si>
  <si>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</si>
  <si>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</si>
  <si>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</si>
  <si>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</si>
  <si>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</si>
  <si>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</si>
  <si>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</si>
  <si>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</si>
  <si>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</si>
  <si>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</si>
  <si>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</si>
  <si>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</si>
  <si>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</si>
  <si>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</si>
  <si>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</si>
  <si>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</si>
  <si>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</si>
  <si>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</si>
  <si>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</si>
  <si>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</si>
  <si>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</si>
  <si>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</si>
  <si>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</si>
  <si>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</si>
  <si>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</si>
  <si>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</si>
  <si>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</si>
  <si>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</si>
  <si>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</si>
  <si>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</si>
  <si>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</si>
  <si>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</si>
  <si>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</si>
  <si>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</si>
  <si>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</si>
  <si>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</si>
  <si>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</si>
  <si>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</si>
  <si>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</si>
  <si>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</si>
  <si>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</si>
  <si>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</si>
  <si>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</si>
  <si>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</si>
  <si>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</si>
  <si>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</si>
  <si>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</si>
  <si>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</si>
  <si>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</si>
  <si>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</si>
  <si>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</si>
  <si>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</si>
  <si>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</si>
  <si>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</si>
  <si>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</si>
  <si>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</si>
  <si>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</si>
  <si>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</si>
  <si>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</si>
  <si>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</si>
  <si>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</si>
  <si>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</si>
  <si>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</si>
  <si>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</si>
  <si>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</si>
  <si>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</si>
  <si>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</si>
  <si>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</si>
  <si>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</si>
  <si>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</si>
  <si>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</si>
  <si>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</si>
  <si>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</si>
  <si>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</si>
  <si>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</si>
  <si>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</si>
  <si>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</si>
  <si>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</si>
  <si>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</si>
  <si>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</si>
  <si>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</si>
  <si>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</si>
  <si>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</si>
  <si>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</si>
  <si>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</si>
  <si>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</si>
  <si>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</si>
  <si>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</si>
  <si>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</si>
  <si>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</si>
  <si>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</si>
  <si>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</si>
  <si>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</si>
  <si>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</si>
  <si>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</si>
  <si>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</si>
  <si>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</si>
  <si>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</si>
  <si>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</si>
  <si>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</si>
  <si>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</si>
  <si>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</si>
  <si>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</si>
  <si>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</si>
  <si>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</si>
  <si>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</si>
  <si>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</si>
  <si>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</si>
  <si>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</si>
  <si>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</si>
  <si>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</si>
  <si>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</si>
  <si>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</si>
  <si>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</si>
  <si>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</si>
  <si>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</si>
  <si>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</si>
  <si>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</si>
  <si>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</si>
  <si>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</si>
  <si>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</si>
  <si>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</si>
  <si>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</si>
  <si>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</si>
  <si>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</si>
  <si>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</si>
  <si>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</si>
  <si>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</si>
  <si>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</si>
  <si>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</si>
  <si>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</si>
  <si>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</si>
  <si>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</si>
  <si>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</si>
  <si>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</si>
  <si>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</si>
  <si>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</si>
  <si>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</si>
  <si>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</si>
  <si>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</si>
  <si>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</si>
  <si>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</si>
  <si>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</si>
  <si>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</si>
  <si>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</si>
  <si>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</si>
  <si>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</si>
  <si>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</si>
  <si>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</si>
  <si>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</si>
  <si>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</si>
  <si>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</si>
  <si>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</si>
  <si>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</si>
  <si>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</si>
  <si>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</si>
  <si>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</si>
  <si>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</si>
  <si>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</si>
  <si>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</si>
  <si>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</si>
  <si>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</si>
  <si>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</si>
  <si>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</si>
  <si>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</si>
  <si>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</si>
  <si>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</si>
  <si>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</si>
  <si>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</si>
  <si>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</si>
  <si>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</si>
  <si>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</si>
  <si>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</si>
  <si>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</si>
  <si>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</si>
  <si>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</si>
  <si>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</si>
  <si>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</si>
  <si>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</si>
  <si>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</si>
  <si>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</si>
  <si>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</si>
  <si>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</si>
  <si>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</si>
  <si>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</si>
  <si>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</si>
  <si>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</si>
  <si>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</si>
  <si>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</si>
  <si>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</si>
  <si>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</si>
  <si>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</si>
  <si>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</si>
  <si>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</si>
  <si>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</si>
  <si>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</si>
  <si>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</si>
  <si>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</si>
  <si>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</si>
  <si>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</si>
  <si>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</si>
  <si>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</si>
  <si>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</si>
  <si>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</si>
  <si>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</si>
  <si>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</si>
  <si>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</si>
  <si>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</si>
  <si>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</si>
  <si>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</si>
  <si>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</si>
  <si>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</si>
  <si>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</si>
  <si>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</si>
  <si>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</si>
  <si>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</si>
  <si>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</si>
  <si>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</si>
  <si>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</si>
  <si>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</si>
  <si>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</si>
  <si>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</si>
  <si>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</si>
  <si>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</si>
  <si>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</si>
  <si>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</si>
  <si>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</si>
  <si>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</si>
  <si>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</si>
  <si>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</si>
  <si>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</si>
  <si>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</si>
  <si>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</si>
  <si>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</si>
  <si>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</si>
  <si>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</si>
  <si>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</si>
  <si>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</si>
  <si>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</si>
  <si>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</si>
  <si>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</si>
  <si>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</si>
  <si>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</si>
  <si>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</si>
  <si>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</si>
  <si>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</si>
  <si>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</si>
  <si>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</si>
  <si>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</si>
  <si>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</si>
  <si>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</si>
  <si>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</si>
  <si>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</si>
  <si>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</si>
  <si>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</si>
  <si>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</si>
  <si>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</si>
  <si>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</si>
  <si>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</si>
  <si>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</si>
  <si>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</si>
  <si>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</si>
  <si>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</si>
  <si>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</si>
  <si>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</si>
  <si>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</si>
  <si>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</si>
  <si>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</si>
  <si>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</si>
  <si>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</si>
  <si>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</si>
  <si>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</si>
  <si>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</si>
  <si>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</si>
  <si>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</si>
  <si>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</si>
  <si>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</si>
  <si>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</si>
  <si>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</si>
  <si>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</si>
  <si>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</si>
  <si>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</si>
  <si>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</si>
  <si>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</si>
  <si>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</si>
  <si>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</si>
  <si>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</si>
  <si>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</si>
  <si>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</si>
  <si>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</si>
  <si>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</si>
  <si>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</si>
  <si>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</si>
  <si>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</si>
  <si>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</si>
  <si>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</si>
  <si>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</si>
  <si>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</si>
  <si>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</si>
  <si>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</si>
  <si>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</si>
  <si>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</si>
  <si>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</si>
  <si>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</si>
  <si>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</si>
  <si>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</si>
  <si>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</si>
  <si>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</si>
  <si>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</si>
  <si>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</si>
  <si>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</si>
  <si>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</si>
  <si>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</si>
  <si>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</si>
  <si>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</si>
  <si>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</si>
  <si>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</si>
  <si>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</si>
  <si>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</si>
  <si>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</si>
  <si>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</si>
  <si>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</si>
  <si>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</si>
  <si>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</si>
  <si>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</si>
  <si>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</si>
  <si>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</si>
  <si>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</si>
  <si>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</si>
  <si>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</si>
  <si>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</si>
  <si>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</si>
  <si>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</si>
  <si>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</si>
  <si>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</si>
  <si>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</si>
  <si>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</si>
  <si>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</si>
  <si>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</si>
  <si>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</si>
  <si>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</si>
  <si>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</si>
  <si>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</si>
  <si>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</si>
  <si>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</si>
  <si>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</si>
  <si>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</si>
  <si>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</si>
  <si>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</si>
  <si>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</si>
  <si>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</si>
  <si>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</si>
  <si>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</si>
  <si>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</si>
  <si>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</si>
  <si>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</si>
  <si>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</si>
  <si>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</si>
  <si>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</si>
  <si>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</si>
  <si>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</si>
  <si>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</si>
  <si>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</si>
  <si>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</si>
  <si>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</si>
  <si>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</si>
  <si>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</si>
  <si>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</si>
  <si>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</si>
  <si>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</si>
  <si>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</si>
  <si>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</si>
  <si>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</si>
  <si>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</si>
  <si>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</si>
  <si>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</si>
  <si>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</si>
  <si>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</si>
  <si>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</si>
  <si>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</si>
  <si>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</si>
  <si>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</si>
  <si>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</si>
  <si>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</si>
  <si>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</si>
  <si>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</si>
  <si>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</si>
  <si>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</si>
  <si>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</si>
  <si>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</si>
  <si>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</si>
  <si>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</si>
  <si>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</si>
  <si>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</si>
  <si>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</si>
  <si>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</si>
  <si>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</si>
  <si>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</si>
  <si>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</si>
  <si>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</si>
  <si>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</si>
  <si>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</si>
  <si>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</si>
  <si>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</si>
  <si>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</si>
  <si>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</si>
  <si>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</si>
  <si>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</si>
  <si>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</si>
  <si>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</si>
  <si>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</si>
  <si>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</si>
  <si>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</si>
  <si>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</si>
  <si>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</si>
  <si>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</si>
  <si>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</si>
  <si>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</si>
  <si>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</si>
  <si>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</si>
  <si>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</si>
  <si>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</si>
  <si>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</si>
  <si>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</si>
  <si>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</si>
  <si>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</si>
  <si>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</si>
  <si>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</si>
  <si>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</si>
  <si>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</si>
  <si>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</si>
  <si>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</si>
  <si>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</si>
  <si>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</si>
  <si>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</si>
  <si>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</si>
  <si>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</si>
  <si>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</si>
  <si>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</si>
  <si>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</si>
  <si>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</si>
  <si>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</si>
  <si>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</si>
  <si>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</si>
  <si>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</si>
  <si>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</si>
  <si>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</si>
  <si>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</si>
  <si>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</si>
  <si>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</si>
  <si>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</si>
  <si>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</si>
  <si>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</si>
  <si>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</si>
  <si>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</si>
  <si>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</si>
  <si>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</si>
  <si>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</si>
  <si>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</si>
  <si>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</si>
  <si>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</si>
  <si>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</si>
  <si>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</si>
  <si>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</si>
  <si>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</si>
  <si>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</si>
  <si>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</si>
  <si>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</si>
  <si>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</si>
  <si>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</si>
  <si>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</si>
  <si>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</si>
  <si>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</si>
  <si>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</si>
  <si>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</si>
  <si>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</si>
  <si>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</si>
  <si>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</si>
  <si>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</si>
  <si>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</si>
  <si>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</si>
  <si>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</si>
  <si>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</si>
  <si>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</si>
  <si>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</si>
  <si>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</si>
  <si>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</si>
  <si>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</si>
  <si>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</si>
  <si>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</si>
  <si>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</si>
  <si>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</si>
  <si>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</si>
  <si>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</si>
  <si>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</si>
  <si>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</si>
  <si>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</si>
  <si>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</si>
  <si>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</si>
  <si>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</si>
  <si>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</si>
  <si>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</si>
  <si>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</si>
  <si>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</si>
  <si>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</si>
  <si>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</si>
  <si>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</si>
  <si>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</si>
  <si>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</si>
  <si>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</si>
  <si>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</si>
  <si>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</si>
  <si>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</si>
  <si>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</si>
  <si>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</si>
  <si>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</si>
  <si>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</si>
  <si>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</si>
  <si>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</si>
  <si>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</si>
  <si>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</si>
  <si>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</si>
  <si>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</si>
  <si>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</si>
  <si>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</si>
  <si>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</si>
  <si>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</si>
  <si>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</si>
  <si>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</si>
  <si>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</si>
  <si>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</si>
  <si>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</si>
  <si>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</si>
  <si>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</si>
  <si>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</si>
  <si>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</si>
  <si>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</si>
  <si>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</si>
  <si>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</si>
  <si>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</si>
  <si>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</si>
  <si>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</si>
  <si>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</si>
  <si>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</si>
  <si>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</si>
  <si>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</si>
  <si>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</si>
  <si>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</si>
  <si>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</si>
  <si>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</si>
  <si>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</si>
  <si>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</si>
  <si>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</si>
  <si>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</si>
  <si>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</si>
  <si>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</si>
  <si>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</si>
  <si>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</si>
  <si>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</si>
  <si>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</si>
  <si>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</si>
  <si>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</si>
  <si>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</si>
  <si>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</si>
  <si>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</si>
  <si>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</si>
  <si>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</si>
  <si>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</si>
  <si>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</si>
  <si>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</si>
  <si>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</si>
  <si>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</si>
  <si>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</si>
  <si>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</si>
  <si>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</si>
  <si>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</si>
  <si>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</si>
  <si>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</si>
  <si>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</si>
  <si>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</si>
  <si>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</si>
  <si>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</si>
  <si>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</si>
  <si>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</si>
  <si>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</si>
  <si>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</si>
  <si>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</si>
  <si>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</si>
  <si>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</si>
  <si>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</si>
  <si>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</si>
  <si>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</si>
  <si>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</si>
  <si>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</si>
  <si>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</si>
  <si>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</si>
  <si>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</si>
  <si>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</si>
  <si>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</si>
  <si>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</si>
  <si>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</si>
  <si>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</si>
  <si>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</si>
  <si>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</si>
  <si>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</si>
  <si>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</si>
  <si>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</si>
  <si>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</si>
  <si>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</si>
  <si>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</si>
  <si>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</si>
  <si>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</si>
  <si>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</si>
  <si>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</si>
  <si>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</si>
  <si>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</si>
  <si>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</si>
  <si>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</si>
  <si>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</si>
  <si>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</si>
  <si>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</si>
  <si>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</si>
  <si>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</si>
  <si>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</si>
  <si>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</si>
  <si>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</si>
  <si>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</si>
  <si>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</si>
  <si>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</si>
  <si>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</si>
  <si>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</si>
  <si>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</si>
  <si>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</si>
  <si>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</si>
  <si>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</si>
  <si>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</si>
  <si>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</si>
  <si>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</si>
  <si>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</si>
  <si>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</si>
  <si>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</si>
  <si>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</si>
  <si>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</si>
  <si>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</si>
  <si>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</si>
  <si>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</si>
  <si>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</si>
  <si>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</si>
  <si>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</si>
  <si>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</si>
  <si>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</si>
  <si>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</si>
  <si>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</si>
  <si>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</si>
  <si>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</si>
  <si>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</si>
  <si>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</si>
  <si>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</si>
  <si>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</si>
  <si>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</si>
  <si>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</si>
  <si>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</si>
  <si>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</si>
  <si>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</si>
  <si>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</si>
  <si>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</si>
  <si>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</si>
  <si>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</si>
  <si>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</si>
  <si>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</si>
  <si>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</si>
  <si>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</si>
  <si>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</si>
  <si>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</si>
  <si>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</si>
  <si>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</si>
  <si>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</si>
  <si>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</si>
  <si>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</si>
  <si>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</si>
  <si>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</si>
  <si>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</si>
  <si>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</si>
  <si>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</si>
  <si>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</si>
  <si>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</si>
  <si>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</si>
  <si>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</si>
  <si>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</si>
  <si>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</si>
  <si>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</si>
  <si>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</si>
  <si>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</si>
  <si>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</si>
  <si>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</si>
  <si>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</si>
  <si>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</si>
  <si>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</si>
  <si>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</si>
  <si>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</si>
  <si>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</si>
  <si>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</si>
  <si>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</si>
  <si>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</si>
  <si>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</si>
  <si>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</si>
  <si>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</si>
  <si>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</si>
  <si>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</si>
  <si>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</si>
  <si>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</si>
  <si>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</si>
  <si>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</si>
  <si>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</si>
  <si>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</si>
  <si>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</si>
  <si>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</si>
  <si>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</si>
  <si>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</si>
  <si>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</si>
  <si>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</si>
  <si>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</si>
  <si>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</si>
  <si>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</si>
  <si>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</si>
  <si>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</si>
  <si>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</si>
  <si>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</si>
  <si>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</si>
  <si>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</si>
  <si>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</si>
  <si>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</si>
  <si>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</si>
  <si>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</si>
  <si>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</si>
  <si>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</si>
  <si>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</si>
  <si>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</si>
  <si>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</si>
  <si>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</si>
  <si>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</si>
  <si>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</si>
  <si>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</si>
  <si>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</si>
  <si>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</si>
  <si>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</si>
  <si>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</si>
  <si>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</si>
  <si>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</si>
  <si>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</si>
  <si>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</si>
  <si>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</si>
  <si>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</si>
  <si>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</si>
  <si>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</si>
  <si>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</si>
  <si>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</si>
  <si>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</si>
  <si>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</si>
  <si>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</si>
  <si>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</si>
  <si>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</si>
  <si>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</si>
  <si>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</si>
  <si>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</si>
  <si>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</si>
  <si>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</si>
  <si>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</si>
  <si>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</si>
  <si>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</si>
  <si>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</si>
  <si>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</si>
  <si>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</si>
  <si>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</si>
  <si>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</si>
  <si>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</si>
  <si>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</si>
  <si>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</si>
  <si>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</si>
  <si>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</si>
  <si>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</si>
  <si>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</si>
  <si>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</si>
  <si>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</si>
  <si>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</si>
  <si>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</si>
  <si>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</si>
  <si>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</si>
  <si>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</si>
  <si>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</si>
  <si>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</si>
  <si>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</si>
  <si>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</si>
  <si>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</si>
  <si>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</si>
  <si>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</si>
  <si>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</si>
  <si>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</si>
  <si>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</si>
  <si>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</si>
  <si>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</si>
  <si>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</si>
  <si>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</si>
  <si>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</si>
  <si>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</si>
  <si>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</si>
  <si>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</si>
  <si>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</si>
  <si>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</si>
  <si>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</si>
  <si>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</si>
  <si>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</si>
  <si>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</si>
  <si>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</si>
  <si>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</si>
  <si>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</si>
  <si>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</si>
  <si>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</si>
  <si>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</si>
  <si>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</si>
  <si>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</si>
  <si>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</si>
  <si>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</si>
  <si>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</si>
  <si>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</si>
  <si>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</si>
  <si>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</si>
  <si>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</si>
  <si>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</si>
  <si>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</si>
  <si>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</si>
  <si>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</si>
  <si>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</si>
  <si>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</si>
  <si>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</si>
  <si>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</si>
  <si>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</si>
  <si>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</si>
  <si>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</si>
  <si>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</si>
  <si>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</si>
  <si>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</si>
  <si>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</si>
  <si>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</si>
  <si>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</si>
  <si>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</si>
  <si>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</si>
  <si>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</si>
  <si>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</si>
  <si>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</si>
  <si>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</si>
  <si>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</si>
  <si>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</si>
  <si>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</si>
  <si>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</si>
  <si>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</si>
  <si>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</si>
  <si>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</si>
  <si>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</si>
  <si>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</si>
  <si>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</si>
  <si>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</si>
  <si>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</si>
  <si>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</si>
  <si>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</si>
  <si>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</si>
  <si>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</si>
  <si>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</si>
  <si>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</si>
  <si>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</si>
  <si>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</si>
  <si>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</si>
  <si>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</si>
  <si>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</si>
  <si>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</si>
  <si>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</si>
  <si>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</si>
  <si>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</si>
  <si>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</si>
  <si>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</si>
  <si>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</si>
  <si>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</si>
  <si>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</si>
  <si>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</si>
  <si>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</si>
  <si>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</si>
  <si>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</si>
  <si>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</si>
  <si>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</si>
  <si>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</si>
  <si>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</si>
  <si>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</si>
  <si>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</si>
  <si>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</si>
  <si>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</si>
  <si>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</si>
  <si>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</si>
  <si>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</si>
  <si>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</si>
  <si>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</si>
  <si>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</si>
  <si>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</si>
  <si>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</si>
  <si>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</si>
  <si>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</si>
  <si>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</si>
  <si>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</si>
  <si>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</si>
  <si>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</si>
  <si>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</si>
  <si>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</si>
  <si>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</si>
  <si>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</si>
  <si>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</si>
  <si>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</si>
  <si>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</si>
  <si>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</si>
  <si>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</si>
  <si>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</si>
  <si>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</si>
  <si>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</si>
  <si>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</si>
  <si>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</si>
  <si>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</si>
  <si>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</si>
  <si>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</si>
  <si>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</si>
  <si>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</si>
  <si>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</si>
  <si>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</si>
  <si>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</si>
  <si>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</si>
  <si>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</si>
  <si>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</si>
  <si>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</si>
  <si>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</si>
  <si>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</si>
  <si>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</si>
  <si>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</si>
  <si>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</si>
  <si>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</si>
  <si>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</si>
  <si>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</si>
  <si>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</si>
  <si>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</si>
  <si>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</si>
  <si>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</si>
  <si>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</si>
  <si>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</si>
  <si>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</si>
  <si>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</si>
  <si>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</si>
  <si>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</si>
  <si>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</si>
  <si>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</si>
  <si>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</si>
  <si>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</si>
  <si>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</si>
  <si>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</si>
  <si>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</si>
  <si>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</si>
  <si>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</si>
  <si>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</si>
  <si>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</si>
  <si>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</si>
  <si>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</si>
  <si>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</si>
  <si>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</si>
  <si>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</si>
  <si>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</si>
  <si>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</si>
  <si>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</si>
  <si>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</si>
  <si>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</si>
  <si>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</si>
  <si>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</si>
  <si>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</si>
  <si>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</si>
  <si>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</si>
  <si>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</si>
  <si>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</si>
  <si>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</si>
  <si>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</si>
  <si>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</si>
  <si>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</si>
  <si>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</si>
  <si>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</si>
  <si>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</si>
  <si>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</si>
  <si>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</si>
  <si>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</si>
  <si>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</si>
  <si>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</si>
  <si>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</si>
  <si>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</si>
  <si>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</si>
  <si>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</si>
  <si>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</si>
  <si>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</si>
  <si>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</si>
  <si>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</si>
  <si>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</si>
  <si>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</si>
  <si>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</si>
  <si>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</si>
  <si>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</si>
  <si>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</si>
  <si>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</si>
  <si>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</si>
  <si>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</si>
  <si>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</si>
  <si>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</si>
  <si>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</si>
  <si>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</si>
  <si>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</si>
  <si>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</si>
  <si>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</si>
  <si>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</si>
  <si>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</si>
  <si>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</si>
  <si>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</si>
  <si>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</si>
  <si>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</si>
  <si>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</si>
  <si>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</si>
  <si>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</si>
  <si>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</si>
  <si>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</si>
  <si>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</si>
  <si>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</si>
  <si>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</si>
  <si>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</si>
  <si>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</si>
  <si>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</si>
  <si>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</si>
  <si>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</si>
  <si>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</si>
  <si>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</si>
  <si>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</si>
  <si>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</si>
  <si>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</si>
  <si>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</si>
  <si>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</si>
  <si>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</si>
  <si>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</si>
  <si>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</si>
  <si>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</si>
  <si>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</si>
  <si>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</si>
  <si>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</si>
  <si>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</si>
  <si>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</si>
  <si>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</si>
  <si>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</si>
  <si>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</si>
  <si>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</si>
  <si>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</si>
  <si>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</si>
  <si>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</si>
  <si>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</si>
  <si>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</si>
  <si>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</si>
  <si>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</si>
  <si>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</si>
  <si>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</si>
  <si>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</si>
  <si>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</si>
  <si>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</si>
  <si>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</si>
  <si>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</si>
  <si>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</si>
  <si>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</si>
  <si>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</si>
  <si>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</si>
  <si>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</si>
  <si>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</si>
  <si>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</si>
  <si>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</si>
  <si>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</si>
  <si>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</si>
  <si>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</si>
  <si>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</si>
  <si>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</si>
  <si>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</si>
  <si>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</si>
  <si>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</si>
  <si>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</si>
  <si>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</si>
  <si>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</si>
  <si>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</si>
  <si>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</si>
  <si>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</si>
  <si>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</si>
  <si>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</si>
  <si>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</si>
  <si>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</si>
  <si>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</si>
  <si>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</si>
  <si>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</si>
  <si>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</si>
  <si>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</si>
  <si>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</si>
  <si>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</si>
  <si>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</si>
  <si>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</si>
  <si>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</si>
  <si>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</si>
  <si>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</si>
  <si>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</si>
  <si>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</si>
  <si>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</si>
  <si>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</si>
  <si>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</si>
  <si>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</si>
  <si>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</si>
  <si>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</si>
  <si>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</si>
  <si>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</si>
  <si>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</si>
  <si>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</si>
  <si>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</si>
  <si>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</si>
  <si>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</si>
  <si>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</si>
  <si>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</si>
  <si>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</si>
  <si>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</si>
  <si>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</si>
  <si>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</si>
  <si>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</si>
  <si>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</si>
  <si>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</si>
  <si>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</si>
  <si>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</si>
  <si>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</si>
  <si>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</si>
  <si>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</si>
  <si>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</si>
  <si>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</si>
  <si>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</si>
  <si>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</si>
  <si>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</si>
  <si>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</si>
  <si>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</si>
  <si>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</si>
  <si>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</si>
  <si>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</si>
  <si>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</si>
  <si>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</si>
  <si>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</si>
  <si>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</si>
  <si>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</si>
  <si>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</si>
  <si>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</si>
  <si>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</si>
  <si>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</si>
  <si>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</si>
  <si>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</si>
  <si>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</si>
  <si>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</si>
  <si>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</si>
  <si>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</si>
  <si>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</si>
  <si>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</si>
  <si>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</si>
  <si>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</si>
  <si>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</si>
  <si>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</si>
  <si>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</si>
  <si>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</si>
  <si>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</si>
  <si>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</si>
  <si>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</si>
  <si>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</si>
  <si>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</si>
  <si>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</si>
  <si>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</si>
  <si>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</si>
  <si>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</si>
  <si>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</si>
  <si>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</si>
  <si>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</si>
  <si>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</si>
  <si>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</si>
  <si>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</si>
  <si>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</si>
  <si>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</si>
  <si>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</si>
  <si>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</si>
  <si>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</si>
  <si>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</si>
  <si>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</si>
  <si>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</si>
  <si>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</si>
  <si>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</si>
  <si>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</si>
  <si>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</si>
  <si>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</si>
  <si>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</si>
  <si>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</si>
  <si>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</si>
  <si>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</si>
  <si>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</si>
  <si>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</si>
  <si>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</si>
  <si>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</si>
  <si>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</si>
  <si>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</si>
  <si>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</si>
  <si>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</si>
  <si>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</si>
  <si>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</si>
  <si>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</si>
  <si>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</si>
  <si>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</si>
  <si>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</si>
  <si>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</si>
  <si>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</si>
  <si>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</si>
  <si>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</si>
  <si>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</si>
  <si>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</si>
  <si>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</si>
  <si>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</si>
  <si>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</si>
  <si>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</si>
  <si>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</si>
  <si>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</si>
  <si>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</si>
  <si>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</si>
  <si>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</si>
  <si>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</si>
  <si>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</si>
  <si>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</si>
  <si>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</si>
  <si>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</si>
  <si>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</si>
  <si>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</si>
  <si>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</si>
  <si>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</si>
  <si>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</si>
  <si>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</si>
  <si>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</si>
  <si>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</si>
  <si>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</si>
  <si>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</si>
  <si>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</si>
  <si>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</si>
  <si>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</si>
  <si>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</si>
  <si>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</si>
  <si>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</si>
  <si>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</si>
  <si>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</si>
  <si>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</si>
  <si>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</si>
  <si>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</si>
  <si>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</si>
  <si>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</si>
  <si>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</si>
  <si>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</si>
  <si>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</si>
  <si>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</si>
  <si>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</si>
  <si>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</si>
  <si>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</si>
  <si>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</si>
  <si>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</si>
  <si>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</si>
  <si>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</si>
  <si>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</si>
  <si>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</si>
  <si>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</si>
  <si>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</si>
  <si>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</si>
  <si>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</si>
  <si>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</si>
  <si>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</si>
  <si>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</si>
  <si>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</si>
  <si>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</si>
  <si>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</si>
  <si>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</si>
  <si>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</si>
  <si>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</si>
  <si>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</si>
  <si>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</si>
  <si>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</si>
  <si>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</si>
  <si>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</si>
  <si>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</si>
  <si>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</si>
  <si>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</si>
  <si>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</si>
  <si>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</si>
  <si>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</si>
  <si>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</si>
  <si>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</si>
  <si>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</si>
  <si>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</si>
  <si>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</si>
  <si>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</si>
  <si>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</si>
  <si>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</si>
  <si>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</si>
  <si>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</si>
  <si>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</si>
  <si>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</si>
  <si>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</si>
  <si>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</si>
  <si>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</si>
  <si>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</si>
  <si>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</si>
  <si>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</si>
  <si>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</si>
  <si>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</si>
  <si>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</si>
  <si>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</si>
  <si>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</si>
  <si>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</si>
  <si>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</si>
  <si>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</si>
  <si>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</si>
  <si>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</si>
  <si>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</si>
  <si>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</si>
  <si>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</si>
  <si>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</si>
  <si>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</si>
  <si>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</si>
  <si>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</si>
  <si>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</si>
  <si>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</si>
  <si>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</si>
  <si>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</si>
  <si>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</si>
  <si>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</si>
  <si>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</si>
  <si>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</si>
  <si>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</si>
  <si>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</si>
  <si>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</si>
  <si>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</si>
  <si>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</si>
  <si>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</si>
  <si>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</si>
  <si>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</si>
  <si>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</si>
  <si>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</si>
  <si>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</si>
  <si>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</si>
  <si>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</si>
  <si>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</si>
  <si>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</si>
  <si>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</si>
  <si>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</si>
  <si>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</si>
  <si>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</si>
  <si>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</si>
  <si>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</si>
  <si>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</si>
  <si>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</si>
  <si>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</si>
  <si>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</si>
  <si>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</si>
  <si>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</si>
  <si>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</si>
  <si>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</si>
  <si>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</si>
  <si>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</si>
  <si>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</si>
  <si>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</si>
  <si>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</si>
  <si>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</si>
  <si>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</si>
  <si>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</si>
  <si>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</si>
  <si>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</si>
  <si>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</si>
  <si>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</si>
  <si>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</si>
  <si>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</si>
  <si>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</si>
  <si>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</si>
  <si>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</si>
  <si>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</si>
  <si>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</si>
  <si>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</si>
  <si>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</si>
  <si>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</si>
  <si>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</si>
  <si>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</si>
  <si>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</si>
  <si>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</si>
  <si>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</si>
  <si>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</si>
  <si>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</si>
  <si>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</si>
  <si>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</si>
  <si>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</si>
  <si>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</si>
  <si>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</si>
  <si>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</si>
  <si>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</si>
  <si>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</si>
  <si>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</si>
  <si>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</si>
  <si>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</si>
  <si>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</si>
  <si>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</si>
  <si>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</si>
  <si>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</si>
  <si>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</si>
  <si>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</si>
  <si>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</si>
  <si>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</si>
  <si>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</si>
  <si>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</si>
  <si>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</si>
  <si>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</si>
  <si>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</si>
  <si>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</si>
  <si>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</si>
  <si>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</si>
  <si>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</si>
  <si>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</si>
  <si>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</si>
  <si>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</si>
  <si>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</si>
  <si>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</si>
  <si>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</si>
  <si>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</si>
  <si>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</si>
  <si>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</si>
  <si>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</si>
  <si>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</si>
  <si>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</si>
  <si>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</si>
  <si>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</si>
  <si>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</si>
  <si>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</si>
  <si>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</si>
  <si>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</si>
  <si>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</si>
  <si>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</si>
  <si>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</si>
  <si>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</si>
  <si>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</si>
  <si>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</si>
  <si>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</si>
  <si>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</si>
  <si>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</si>
  <si>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</si>
  <si>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</si>
  <si>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</si>
  <si>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</si>
  <si>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</si>
  <si>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</si>
  <si>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</si>
  <si>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</si>
  <si>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</si>
  <si>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</si>
  <si>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</si>
  <si>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</si>
  <si>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</si>
  <si>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</si>
  <si>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</si>
  <si>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</si>
  <si>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</si>
  <si>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</si>
  <si>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</si>
  <si>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</si>
  <si>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</si>
  <si>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</si>
  <si>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</si>
  <si>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</si>
  <si>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</si>
  <si>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</si>
  <si>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</si>
  <si>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</si>
  <si>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</si>
  <si>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</si>
  <si>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</si>
  <si>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</si>
  <si>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</si>
  <si>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</si>
  <si>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</si>
  <si>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</si>
  <si>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</si>
  <si>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</si>
  <si>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</si>
  <si>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</si>
  <si>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</si>
  <si>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</si>
  <si>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</si>
  <si>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</si>
  <si>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</si>
  <si>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</si>
  <si>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</si>
  <si>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</si>
  <si>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</si>
  <si>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</si>
  <si>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</si>
  <si>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</si>
  <si>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</si>
  <si>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</si>
  <si>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</si>
  <si>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</si>
  <si>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</si>
  <si>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</si>
  <si>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</si>
  <si>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</si>
  <si>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</si>
  <si>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</si>
  <si>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</si>
  <si>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</si>
  <si>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</si>
  <si>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</si>
  <si>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</si>
  <si>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</si>
  <si>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</si>
  <si>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</si>
  <si>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</si>
  <si>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</si>
  <si>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</si>
  <si>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</si>
  <si>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</si>
  <si>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</si>
  <si>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</si>
  <si>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</si>
  <si>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</si>
  <si>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</si>
  <si>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</si>
  <si>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</si>
  <si>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</si>
  <si>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</si>
  <si>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</si>
  <si>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</si>
  <si>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</si>
  <si>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</si>
  <si>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</si>
  <si>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</si>
  <si>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</si>
  <si>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</si>
  <si>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</si>
  <si>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</si>
  <si>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</si>
  <si>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</si>
  <si>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</si>
  <si>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</si>
  <si>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</si>
  <si>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</si>
  <si>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</si>
  <si>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</si>
  <si>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</si>
  <si>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</si>
  <si>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</si>
  <si>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</si>
  <si>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</si>
  <si>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</si>
  <si>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</si>
  <si>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</si>
  <si>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</si>
  <si>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</si>
  <si>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</si>
  <si>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</si>
  <si>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</si>
  <si>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</si>
  <si>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</si>
  <si>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</si>
  <si>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</si>
  <si>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</si>
  <si>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</si>
  <si>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</si>
  <si>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</si>
  <si>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</si>
  <si>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</si>
  <si>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</si>
  <si>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</si>
  <si>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</si>
  <si>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</si>
  <si>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</si>
  <si>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</si>
  <si>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</si>
  <si>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</si>
  <si>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</si>
  <si>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</si>
  <si>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</si>
  <si>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</si>
  <si>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</si>
  <si>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</si>
  <si>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</si>
  <si>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</si>
  <si>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</si>
  <si>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</si>
  <si>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</si>
  <si>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</si>
  <si>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</si>
  <si>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</si>
  <si>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</si>
  <si>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</si>
  <si>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</si>
  <si>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</si>
  <si>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</si>
  <si>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</si>
  <si>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</si>
  <si>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</si>
  <si>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</si>
  <si>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</si>
  <si>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</si>
  <si>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</si>
  <si>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</si>
  <si>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</si>
  <si>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</si>
  <si>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</si>
  <si>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</si>
  <si>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</si>
  <si>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</si>
  <si>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</si>
  <si>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</si>
  <si>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</si>
  <si>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</si>
  <si>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</si>
  <si>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</si>
  <si>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</si>
  <si>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</si>
  <si>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</si>
  <si>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</si>
  <si>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</si>
  <si>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</si>
  <si>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</si>
  <si>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</si>
  <si>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</si>
  <si>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</si>
  <si>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</si>
  <si>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</si>
  <si>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</si>
  <si>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</si>
  <si>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</si>
  <si>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</si>
  <si>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</si>
  <si>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</si>
  <si>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</si>
  <si>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</si>
  <si>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</si>
  <si>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</si>
  <si>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</si>
  <si>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</si>
  <si>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</si>
  <si>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</si>
  <si>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</si>
  <si>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</si>
  <si>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</si>
  <si>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</si>
  <si>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</si>
  <si>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</si>
  <si>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</si>
  <si>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</si>
  <si>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</si>
  <si>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</si>
  <si>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</si>
  <si>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</si>
  <si>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</si>
  <si>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</si>
  <si>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</si>
  <si>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</si>
  <si>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</si>
  <si>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</si>
  <si>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</si>
  <si>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</si>
  <si>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</si>
  <si>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</si>
  <si>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</si>
  <si>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</si>
  <si>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</si>
  <si>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</si>
  <si>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</si>
  <si>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</si>
  <si>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</si>
  <si>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</si>
  <si>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</si>
  <si>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</si>
  <si>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</si>
  <si>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</si>
  <si>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</si>
  <si>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</si>
  <si>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</si>
  <si>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</si>
  <si>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</si>
  <si>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</si>
  <si>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</si>
  <si>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</si>
  <si>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</si>
  <si>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</si>
  <si>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</si>
  <si>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</si>
  <si>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</si>
  <si>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</si>
  <si>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</si>
  <si>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</si>
  <si>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</si>
  <si>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</si>
  <si>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</si>
  <si>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</si>
  <si>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</si>
  <si>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</si>
  <si>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</si>
  <si>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</si>
  <si>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</si>
  <si>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</si>
  <si>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</si>
  <si>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</si>
  <si>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</si>
  <si>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</si>
  <si>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</si>
  <si>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</si>
  <si>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</si>
  <si>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</si>
  <si>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</si>
  <si>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</si>
  <si>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</si>
  <si>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</si>
  <si>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</si>
  <si>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</si>
  <si>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</si>
  <si>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</si>
  <si>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</si>
  <si>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</si>
  <si>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</si>
  <si>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</si>
  <si>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</si>
  <si>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</si>
  <si>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</si>
  <si>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</si>
  <si>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</si>
  <si>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</si>
  <si>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</si>
  <si>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</si>
  <si>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</si>
  <si>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</si>
  <si>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</si>
  <si>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</si>
  <si>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</si>
  <si>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</si>
  <si>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</si>
  <si>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</si>
  <si>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</si>
  <si>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</si>
  <si>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</si>
  <si>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</si>
  <si>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</si>
  <si>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</si>
  <si>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</si>
  <si>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</si>
  <si>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</si>
  <si>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</si>
  <si>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</si>
  <si>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</si>
  <si>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</si>
  <si>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</si>
  <si>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</si>
  <si>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</si>
  <si>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</si>
  <si>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</si>
  <si>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</si>
  <si>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</si>
  <si>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</si>
  <si>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</si>
  <si>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</si>
  <si>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</si>
  <si>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</si>
  <si>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</si>
  <si>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</si>
  <si>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</si>
  <si>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</si>
  <si>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</si>
  <si>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</si>
  <si>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</si>
  <si>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</si>
  <si>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</si>
  <si>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</si>
  <si>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</si>
  <si>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</si>
  <si>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</si>
  <si>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</si>
  <si>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</si>
  <si>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</si>
  <si>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</si>
  <si>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</si>
  <si>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</si>
  <si>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</si>
  <si>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</si>
  <si>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</si>
  <si>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</si>
  <si>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</si>
  <si>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</si>
  <si>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</si>
  <si>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</si>
  <si>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</si>
  <si>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</si>
  <si>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</si>
  <si>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</si>
  <si>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</si>
  <si>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</si>
  <si>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</si>
  <si>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</si>
  <si>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</si>
  <si>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</si>
  <si>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</si>
  <si>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</si>
  <si>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</si>
  <si>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</si>
  <si>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</si>
  <si>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</si>
  <si>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</si>
  <si>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</si>
  <si>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</si>
  <si>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</si>
  <si>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</si>
  <si>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</si>
  <si>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</si>
  <si>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</si>
  <si>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</si>
  <si>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</si>
  <si>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</si>
  <si>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</si>
  <si>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</si>
  <si>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</si>
  <si>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</si>
  <si>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</si>
  <si>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</si>
  <si>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</si>
  <si>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</si>
  <si>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</si>
  <si>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</si>
  <si>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</si>
  <si>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</si>
  <si>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</si>
  <si>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</si>
  <si>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</si>
  <si>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</si>
  <si>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</si>
  <si>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</si>
  <si>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</si>
  <si>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</si>
  <si>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</si>
  <si>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</si>
  <si>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</si>
  <si>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</si>
  <si>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</si>
  <si>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</si>
  <si>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</si>
  <si>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</si>
  <si>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</si>
  <si>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</si>
  <si>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</si>
  <si>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</si>
  <si>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</si>
  <si>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</si>
  <si>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</si>
  <si>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</si>
  <si>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</si>
  <si>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</si>
  <si>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</si>
  <si>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</si>
  <si>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</si>
  <si>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</si>
  <si>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</si>
  <si>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</si>
  <si>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</si>
  <si>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</si>
  <si>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</si>
  <si>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</si>
  <si>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</si>
  <si>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</si>
  <si>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</si>
  <si>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</si>
  <si>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</si>
  <si>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</si>
  <si>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</si>
  <si>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</si>
  <si>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</si>
  <si>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</si>
  <si>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</si>
  <si>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</si>
  <si>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</si>
  <si>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</si>
  <si>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</si>
  <si>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</si>
  <si>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</si>
  <si>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</si>
  <si>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</si>
  <si>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</si>
  <si>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</si>
  <si>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</si>
  <si>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</si>
  <si>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</si>
  <si>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</si>
  <si>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</si>
  <si>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</si>
  <si>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</si>
  <si>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</si>
  <si>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</si>
  <si>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</si>
  <si>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</si>
  <si>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</si>
  <si>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</si>
  <si>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</si>
  <si>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</si>
  <si>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</si>
  <si>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</si>
  <si>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</si>
  <si>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</si>
  <si>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</si>
  <si>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</si>
  <si>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</si>
  <si>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</si>
  <si>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</si>
  <si>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</si>
  <si>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</si>
  <si>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</si>
  <si>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</si>
  <si>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</si>
  <si>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</si>
  <si>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</si>
  <si>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</si>
  <si>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</si>
  <si>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</si>
  <si>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</si>
  <si>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</si>
  <si>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</si>
  <si>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</si>
  <si>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</si>
  <si>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</si>
  <si>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</si>
  <si>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</si>
  <si>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</si>
  <si>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</si>
  <si>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</si>
  <si>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</si>
  <si>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</si>
  <si>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</si>
  <si>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</si>
  <si>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</si>
  <si>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</si>
  <si>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</si>
  <si>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</si>
  <si>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</si>
  <si>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</si>
  <si>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</si>
  <si>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</si>
  <si>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</si>
  <si>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</si>
  <si>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</si>
  <si>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</si>
  <si>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</si>
  <si>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</si>
  <si>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</si>
  <si>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</si>
  <si>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</si>
  <si>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</si>
  <si>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</si>
  <si>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</si>
  <si>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</si>
  <si>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</si>
  <si>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</si>
  <si>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</si>
  <si>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</si>
  <si>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</si>
  <si>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</si>
  <si>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</si>
  <si>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</si>
  <si>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</si>
  <si>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</si>
  <si>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</si>
  <si>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</si>
  <si>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</si>
  <si>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</si>
  <si>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</si>
  <si>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</si>
  <si>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</si>
  <si>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</si>
  <si>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</si>
  <si>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</si>
  <si>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</si>
  <si>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</si>
  <si>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</si>
  <si>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</si>
  <si>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</si>
  <si>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</si>
  <si>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</si>
  <si>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</si>
  <si>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</si>
  <si>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</si>
  <si>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</si>
  <si>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</si>
  <si>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</si>
  <si>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</si>
  <si>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</si>
  <si>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</si>
  <si>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</si>
  <si>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</si>
  <si>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</si>
  <si>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</si>
  <si>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</si>
  <si>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</si>
  <si>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</si>
  <si>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</si>
  <si>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</si>
  <si>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</si>
  <si>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</si>
  <si>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</si>
  <si>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</si>
  <si>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</si>
  <si>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</si>
  <si>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</si>
  <si>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</si>
  <si>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</si>
  <si>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</si>
  <si>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</si>
  <si>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</si>
  <si>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</si>
  <si>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</si>
  <si>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</si>
  <si>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</si>
  <si>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</si>
  <si>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</si>
  <si>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</si>
  <si>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</si>
  <si>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</si>
  <si>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</si>
  <si>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</si>
  <si>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</si>
  <si>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</si>
  <si>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</si>
  <si>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</si>
  <si>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</si>
  <si>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</si>
  <si>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</si>
  <si>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</si>
  <si>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</si>
  <si>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</si>
  <si>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</si>
  <si>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</si>
  <si>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</si>
  <si>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</si>
  <si>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</si>
  <si>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</si>
  <si>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</si>
  <si>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</si>
  <si>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</si>
  <si>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</si>
  <si>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</si>
  <si>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</si>
  <si>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</si>
  <si>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</si>
  <si>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</si>
  <si>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</si>
  <si>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</si>
  <si>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</si>
  <si>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</si>
  <si>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</si>
  <si>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</si>
  <si>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</si>
  <si>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</si>
  <si>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</si>
  <si>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</si>
  <si>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</si>
  <si>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</si>
  <si>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</si>
  <si>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</si>
  <si>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</si>
  <si>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</si>
  <si>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</si>
  <si>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</si>
  <si>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</si>
  <si>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</si>
  <si>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</si>
  <si>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</si>
  <si>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</si>
  <si>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</si>
  <si>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</si>
  <si>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</si>
  <si>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</si>
  <si>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</si>
  <si>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</si>
  <si>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</si>
  <si>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</si>
  <si>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</si>
  <si>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</si>
  <si>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</si>
  <si>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</si>
  <si>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</si>
  <si>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</si>
  <si>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</si>
  <si>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</si>
  <si>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</si>
  <si>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</si>
  <si>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</si>
  <si>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</si>
  <si>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</si>
  <si>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</si>
  <si>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</si>
  <si>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</si>
  <si>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</si>
  <si>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</si>
  <si>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</si>
  <si>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</si>
  <si>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</si>
  <si>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</si>
  <si>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</si>
  <si>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</si>
  <si>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</si>
  <si>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</si>
  <si>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</si>
  <si>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</si>
  <si>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</si>
  <si>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</si>
  <si>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</si>
  <si>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</si>
  <si>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</si>
  <si>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</si>
  <si>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</si>
  <si>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</si>
  <si>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</si>
  <si>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</si>
  <si>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</si>
  <si>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</si>
  <si>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</si>
  <si>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</si>
  <si>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</si>
  <si>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</si>
  <si>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</si>
  <si>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</si>
  <si>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</si>
  <si>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</si>
  <si>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</si>
  <si>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</si>
  <si>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</si>
  <si>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</si>
  <si>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</si>
  <si>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</si>
  <si>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</si>
  <si>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</si>
  <si>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</si>
  <si>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</si>
  <si>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</si>
  <si>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</si>
  <si>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</si>
  <si>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</si>
  <si>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</si>
  <si>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</si>
  <si>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</si>
  <si>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</si>
  <si>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</si>
  <si>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</si>
  <si>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</si>
  <si>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</si>
  <si>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</si>
  <si>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</si>
  <si>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</si>
  <si>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</si>
  <si>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</si>
  <si>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</si>
  <si>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</si>
  <si>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</si>
  <si>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</si>
  <si>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</si>
  <si>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</si>
  <si>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</si>
  <si>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</si>
  <si>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</si>
  <si>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</si>
  <si>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</si>
  <si>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</si>
  <si>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</si>
  <si>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</si>
  <si>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</si>
  <si>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</si>
  <si>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</si>
  <si>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</si>
  <si>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</si>
  <si>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</si>
  <si>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</si>
  <si>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</si>
  <si>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</si>
  <si>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</si>
  <si>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</si>
  <si>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</si>
  <si>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</si>
  <si>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</si>
  <si>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</si>
  <si>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</si>
  <si>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</si>
  <si>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</si>
  <si>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</si>
  <si>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</si>
  <si>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</si>
  <si>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</si>
  <si>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</si>
  <si>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</si>
  <si>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</si>
  <si>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</si>
  <si>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</si>
  <si>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</si>
  <si>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</si>
  <si>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</si>
  <si>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</si>
  <si>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</si>
  <si>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</si>
  <si>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</si>
  <si>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</si>
  <si>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</si>
  <si>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</si>
  <si>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</si>
  <si>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</si>
  <si>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</si>
  <si>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</si>
  <si>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</si>
  <si>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</si>
  <si>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</si>
  <si>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</si>
  <si>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</si>
  <si>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</si>
  <si>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</si>
  <si>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</si>
  <si>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</si>
  <si>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</si>
  <si>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</si>
  <si>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</si>
  <si>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</si>
  <si>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</si>
  <si>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</si>
  <si>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</si>
  <si>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</si>
  <si>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</si>
  <si>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</si>
  <si>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</si>
  <si>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</si>
  <si>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</si>
  <si>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</si>
  <si>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</si>
  <si>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</si>
  <si>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</si>
  <si>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</si>
  <si>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</si>
  <si>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</si>
  <si>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</si>
  <si>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</si>
  <si>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</si>
  <si>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</si>
  <si>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</si>
  <si>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</si>
  <si>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</si>
  <si>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</si>
  <si>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</si>
  <si>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</si>
  <si>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</si>
  <si>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</si>
  <si>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</si>
  <si>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</si>
  <si>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</si>
  <si>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</si>
  <si>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</si>
  <si>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</si>
  <si>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</si>
  <si>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</si>
  <si>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</si>
  <si>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</si>
  <si>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</si>
  <si>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</si>
  <si>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</si>
  <si>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</si>
  <si>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</si>
  <si>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</si>
  <si>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</si>
  <si>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</si>
  <si>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</si>
  <si>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</si>
  <si>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</si>
  <si>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</si>
  <si>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</si>
  <si>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</si>
  <si>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</si>
  <si>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</si>
  <si>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</si>
  <si>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</si>
  <si>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</si>
  <si>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</si>
  <si>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</si>
  <si>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</si>
  <si>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</si>
  <si>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</si>
  <si>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</si>
  <si>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</si>
  <si>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</si>
  <si>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</si>
  <si>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</si>
  <si>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</si>
  <si>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</si>
  <si>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</si>
  <si>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</si>
  <si>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</si>
  <si>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</si>
  <si>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</si>
  <si>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</si>
  <si>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</si>
  <si>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</si>
  <si>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</si>
  <si>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</si>
  <si>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</si>
  <si>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</si>
  <si>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</si>
  <si>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</si>
  <si>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</si>
  <si>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</si>
  <si>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</si>
  <si>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</si>
  <si>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</si>
  <si>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</si>
  <si>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</si>
  <si>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</si>
  <si>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</si>
  <si>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</si>
  <si>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</si>
  <si>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</si>
  <si>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</si>
  <si>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</si>
  <si>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</si>
  <si>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</si>
  <si>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</si>
  <si>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</si>
  <si>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</si>
  <si>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</si>
  <si>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</si>
  <si>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</si>
  <si>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</si>
  <si>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</si>
  <si>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</si>
  <si>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</si>
  <si>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</si>
  <si>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</si>
  <si>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</si>
  <si>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</si>
  <si>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</si>
  <si>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</si>
  <si>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</si>
  <si>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</si>
  <si>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</si>
  <si>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</si>
  <si>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</si>
  <si>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</si>
  <si>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</si>
  <si>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</si>
  <si>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</si>
  <si>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</si>
  <si>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</si>
  <si>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</si>
  <si>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</si>
  <si>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</si>
  <si>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</si>
  <si>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</si>
  <si>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</si>
  <si>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</si>
  <si>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</si>
  <si>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</si>
  <si>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</si>
  <si>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</si>
  <si>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</si>
  <si>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</si>
  <si>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</si>
  <si>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</si>
  <si>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</si>
  <si>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</si>
  <si>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</si>
  <si>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</si>
  <si>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</si>
  <si>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</si>
  <si>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</si>
  <si>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</si>
  <si>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</si>
  <si>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</si>
  <si>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</si>
  <si>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</si>
  <si>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</si>
  <si>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</si>
  <si>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</si>
  <si>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</si>
  <si>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</si>
  <si>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</si>
  <si>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</si>
  <si>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</si>
  <si>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</si>
  <si>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</si>
  <si>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</si>
  <si>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</si>
  <si>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</si>
  <si>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</si>
  <si>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</si>
  <si>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</si>
  <si>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</si>
  <si>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</si>
  <si>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</si>
  <si>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</si>
  <si>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</si>
  <si>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</si>
  <si>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</si>
  <si>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</si>
  <si>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</si>
  <si>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</si>
  <si>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</si>
  <si>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</si>
  <si>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</si>
  <si>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</si>
  <si>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</si>
  <si>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</si>
  <si>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</si>
  <si>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</si>
  <si>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</si>
  <si>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</si>
  <si>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</si>
  <si>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</si>
  <si>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</si>
  <si>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</si>
  <si>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</si>
  <si>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</si>
  <si>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</si>
  <si>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</si>
  <si>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</si>
  <si>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</si>
  <si>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</si>
  <si>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</si>
  <si>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</si>
  <si>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</si>
  <si>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</si>
  <si>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</si>
  <si>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</si>
  <si>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</si>
  <si>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</si>
  <si>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</si>
  <si>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</si>
  <si>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</si>
  <si>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</si>
  <si>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</si>
  <si>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</si>
  <si>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</si>
  <si>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</si>
  <si>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</si>
  <si>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</si>
  <si>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</si>
  <si>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</si>
  <si>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</si>
  <si>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</si>
  <si>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</si>
  <si>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</si>
  <si>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</si>
  <si>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</si>
  <si>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</si>
  <si>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</si>
  <si>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</si>
  <si>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</si>
  <si>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</si>
  <si>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</si>
  <si>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</si>
  <si>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</si>
  <si>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</si>
  <si>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</si>
  <si>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</si>
  <si>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</si>
  <si>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</si>
  <si>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</si>
  <si>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</si>
  <si>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</si>
  <si>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</si>
  <si>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</si>
  <si>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</si>
  <si>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</si>
  <si>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</si>
  <si>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</si>
  <si>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</si>
  <si>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</si>
  <si>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</si>
  <si>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</si>
  <si>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</si>
  <si>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</si>
  <si>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</si>
  <si>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</si>
  <si>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</si>
  <si>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</si>
  <si>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</si>
  <si>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</si>
  <si>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</si>
  <si>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</si>
  <si>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</si>
  <si>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</si>
  <si>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</si>
  <si>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</si>
  <si>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</si>
  <si>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</si>
  <si>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</si>
  <si>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</si>
  <si>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</si>
  <si>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</si>
  <si>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</si>
  <si>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</si>
  <si>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</si>
  <si>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</si>
  <si>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</si>
  <si>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</si>
  <si>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</si>
  <si>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</si>
  <si>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</si>
  <si>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</si>
  <si>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</si>
  <si>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</si>
  <si>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</si>
  <si>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</si>
  <si>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</si>
  <si>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</si>
  <si>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</si>
  <si>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</si>
  <si>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</si>
  <si>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</si>
  <si>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</si>
  <si>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</si>
  <si>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</si>
  <si>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</si>
  <si>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</si>
  <si>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</si>
  <si>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</si>
  <si>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</si>
  <si>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</si>
  <si>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</si>
  <si>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</si>
  <si>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</si>
  <si>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</si>
  <si>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</si>
  <si>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</si>
  <si>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</si>
  <si>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</si>
  <si>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</si>
  <si>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</si>
  <si>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</si>
  <si>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</si>
  <si>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</si>
  <si>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</si>
  <si>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</si>
  <si>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</si>
  <si>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</si>
  <si>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</si>
  <si>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</si>
  <si>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</si>
  <si>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</si>
  <si>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</si>
  <si>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</si>
  <si>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</si>
  <si>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</si>
  <si>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</si>
  <si>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</si>
  <si>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</si>
  <si>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</si>
  <si>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</si>
  <si>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</si>
  <si>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</si>
  <si>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</si>
  <si>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</si>
  <si>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</si>
  <si>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</si>
  <si>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</si>
  <si>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</si>
  <si>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</si>
  <si>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</si>
  <si>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</si>
  <si>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</si>
  <si>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</si>
  <si>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</si>
  <si>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</si>
  <si>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</si>
  <si>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</si>
  <si>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</si>
  <si>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</si>
  <si>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</si>
  <si>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</si>
  <si>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</si>
  <si>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</si>
  <si>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</si>
  <si>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</si>
  <si>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</si>
  <si>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</si>
  <si>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</si>
  <si>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</si>
  <si>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</si>
  <si>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</si>
  <si>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</si>
  <si>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</si>
  <si>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</si>
  <si>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</si>
  <si>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</si>
  <si>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</si>
  <si>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</si>
  <si>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</si>
  <si>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</si>
  <si>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</si>
  <si>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</si>
  <si>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</si>
  <si>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</si>
  <si>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</si>
  <si>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</si>
  <si>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</si>
  <si>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</si>
  <si>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</si>
  <si>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</si>
  <si>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</si>
  <si>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</si>
  <si>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</si>
  <si>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</si>
  <si>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</si>
  <si>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</si>
  <si>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</si>
  <si>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</si>
  <si>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</si>
  <si>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</si>
  <si>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</si>
  <si>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</si>
  <si>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</si>
  <si>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</si>
  <si>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</si>
  <si>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</si>
  <si>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</si>
  <si>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</si>
  <si>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</si>
  <si>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</si>
  <si>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</si>
  <si>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</si>
  <si>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</si>
  <si>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</si>
  <si>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</si>
  <si>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</si>
  <si>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</si>
  <si>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</si>
  <si>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</si>
  <si>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</si>
  <si>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</si>
  <si>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</si>
  <si>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</si>
  <si>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</si>
  <si>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</si>
  <si>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</si>
  <si>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</si>
  <si>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</si>
  <si>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</si>
  <si>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</si>
  <si>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</si>
  <si>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</si>
  <si>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</si>
  <si>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</si>
  <si>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</si>
  <si>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</si>
  <si>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</si>
  <si>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</si>
  <si>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</si>
  <si>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</si>
  <si>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</si>
  <si>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</si>
  <si>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</si>
  <si>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</si>
  <si>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</si>
  <si>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</si>
  <si>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</si>
  <si>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</si>
  <si>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</si>
  <si>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</si>
  <si>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</si>
  <si>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</si>
  <si>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</si>
  <si>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</si>
  <si>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</si>
  <si>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</si>
  <si>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</si>
  <si>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</si>
  <si>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</si>
  <si>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</si>
  <si>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</si>
  <si>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</si>
  <si>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</si>
  <si>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</si>
  <si>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</si>
  <si>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</si>
  <si>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</si>
  <si>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</si>
  <si>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</si>
  <si>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</si>
  <si>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</si>
  <si>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</si>
  <si>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</si>
  <si>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</si>
  <si>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</si>
  <si>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</si>
  <si>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</si>
  <si>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</si>
  <si>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</si>
  <si>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</si>
  <si>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</si>
  <si>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</si>
  <si>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</si>
  <si>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</si>
  <si>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</si>
  <si>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</si>
  <si>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</si>
  <si>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</si>
  <si>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</si>
  <si>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</si>
  <si>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</si>
  <si>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</si>
  <si>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</si>
  <si>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</si>
  <si>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</si>
  <si>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</si>
  <si>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</si>
  <si>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</si>
  <si>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</si>
  <si>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</si>
  <si>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</si>
  <si>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</si>
  <si>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</si>
  <si>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</si>
  <si>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</si>
  <si>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</si>
  <si>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</si>
  <si>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</si>
  <si>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</si>
  <si>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</si>
  <si>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</si>
  <si>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</si>
  <si>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</si>
  <si>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</si>
  <si>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</si>
  <si>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</si>
  <si>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</si>
  <si>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</si>
  <si>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</si>
  <si>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</si>
  <si>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</si>
  <si>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</si>
  <si>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</si>
  <si>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</si>
  <si>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</si>
  <si>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</si>
  <si>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</si>
  <si>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</si>
  <si>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</si>
  <si>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</si>
  <si>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</si>
  <si>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</si>
  <si>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</si>
  <si>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</si>
  <si>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</si>
  <si>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</si>
  <si>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</si>
  <si>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</si>
  <si>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</si>
  <si>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</si>
  <si>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</si>
  <si>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</si>
  <si>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</si>
  <si>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</si>
  <si>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</si>
  <si>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</si>
  <si>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</si>
  <si>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</si>
  <si>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</si>
  <si>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</si>
  <si>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</si>
  <si>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</si>
  <si>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</si>
  <si>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</si>
  <si>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</si>
  <si>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</si>
  <si>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</si>
  <si>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</si>
  <si>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</si>
  <si>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</si>
  <si>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</si>
  <si>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</si>
  <si>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</si>
  <si>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</si>
  <si>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</si>
  <si>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</si>
  <si>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</si>
  <si>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</si>
  <si>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</si>
  <si>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</si>
  <si>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</si>
  <si>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</si>
  <si>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</si>
  <si>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</si>
  <si>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</si>
  <si>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</si>
  <si>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</si>
  <si>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</si>
  <si>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</si>
  <si>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</si>
  <si>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</si>
  <si>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</si>
  <si>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</si>
  <si>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</si>
  <si>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</si>
  <si>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</si>
  <si>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</si>
  <si>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</si>
  <si>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</si>
  <si>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</si>
  <si>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</si>
  <si>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</si>
  <si>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</si>
  <si>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</si>
  <si>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</si>
  <si>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</si>
  <si>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</si>
  <si>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</si>
  <si>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</si>
  <si>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</si>
  <si>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</si>
  <si>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</si>
  <si>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</si>
  <si>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</si>
  <si>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</si>
  <si>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</si>
  <si>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</si>
  <si>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</si>
  <si>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</si>
  <si>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</si>
  <si>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</si>
  <si>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</si>
  <si>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</si>
  <si>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</si>
  <si>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</si>
  <si>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</si>
  <si>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</si>
  <si>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</si>
  <si>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</si>
  <si>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</si>
  <si>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</si>
  <si>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</si>
  <si>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</si>
  <si>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</si>
  <si>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</si>
  <si>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</si>
  <si>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</si>
  <si>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</si>
  <si>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</si>
  <si>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</si>
  <si>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</si>
  <si>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</si>
  <si>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</si>
  <si>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</si>
  <si>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</si>
  <si>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</si>
  <si>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</si>
  <si>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</si>
  <si>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</si>
  <si>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</si>
  <si>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</si>
  <si>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</si>
  <si>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</si>
  <si>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</si>
  <si>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</si>
  <si>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</si>
  <si>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</si>
  <si>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</si>
  <si>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</si>
  <si>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</si>
  <si>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</si>
  <si>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</si>
  <si>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</si>
  <si>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</si>
  <si>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</si>
  <si>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</si>
  <si>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</si>
  <si>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</si>
  <si>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</si>
  <si>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</si>
  <si>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</si>
  <si>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</si>
  <si>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</si>
  <si>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</si>
  <si>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</si>
  <si>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</si>
  <si>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</si>
  <si>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</si>
  <si>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</si>
  <si>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</si>
  <si>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</si>
  <si>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</si>
  <si>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</si>
  <si>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</si>
  <si>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</si>
  <si>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</si>
  <si>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</si>
  <si>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</si>
  <si>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</si>
  <si>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</si>
  <si>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</si>
  <si>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</si>
  <si>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</si>
  <si>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</si>
  <si>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</si>
  <si>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</si>
  <si>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</si>
  <si>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</si>
  <si>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</si>
  <si>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</si>
  <si>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</si>
  <si>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</si>
  <si>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</si>
  <si>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</si>
  <si>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</si>
  <si>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</si>
  <si>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</si>
  <si>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</si>
  <si>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</si>
  <si>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</si>
  <si>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</si>
  <si>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</si>
  <si>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</si>
  <si>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</si>
  <si>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</si>
  <si>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</si>
  <si>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</si>
  <si>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</si>
  <si>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</si>
  <si>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</si>
  <si>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</si>
  <si>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</si>
  <si>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</si>
  <si>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</si>
  <si>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</si>
  <si>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</si>
  <si>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</si>
  <si>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</si>
  <si>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</si>
  <si>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</si>
  <si>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</si>
  <si>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</si>
  <si>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</si>
  <si>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</si>
  <si>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</si>
  <si>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</si>
  <si>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</si>
  <si>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</si>
  <si>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</si>
  <si>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</si>
  <si>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</si>
  <si>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</si>
  <si>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</si>
  <si>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</si>
  <si>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</si>
  <si>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</si>
  <si>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</si>
  <si>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</si>
  <si>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</si>
  <si>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</si>
  <si>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</si>
  <si>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</si>
  <si>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</si>
  <si>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</si>
  <si>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</si>
  <si>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</si>
  <si>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</si>
  <si>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</si>
  <si>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</si>
  <si>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</si>
  <si>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</si>
  <si>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</si>
  <si>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</si>
  <si>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</si>
  <si>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</si>
  <si>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</si>
  <si>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</si>
  <si>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</si>
  <si>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</si>
  <si>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</si>
  <si>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</si>
  <si>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</si>
  <si>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</si>
  <si>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</si>
  <si>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</si>
  <si>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</si>
  <si>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</si>
  <si>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</si>
  <si>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</si>
  <si>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</si>
  <si>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</si>
  <si>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</si>
  <si>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</si>
  <si>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</si>
  <si>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</si>
  <si>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</si>
  <si>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</si>
  <si>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</si>
  <si>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</si>
  <si>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</si>
  <si>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</si>
  <si>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</si>
  <si>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</si>
  <si>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</si>
  <si>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</si>
  <si>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</si>
  <si>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</si>
  <si>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</si>
  <si>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</si>
  <si>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</si>
  <si>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</si>
  <si>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</si>
  <si>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</si>
  <si>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</si>
  <si>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</si>
  <si>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</si>
  <si>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</si>
  <si>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</si>
  <si>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</si>
  <si>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</si>
  <si>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</si>
  <si>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</si>
  <si>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</si>
  <si>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</si>
  <si>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</si>
  <si>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</si>
  <si>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</si>
  <si>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</si>
  <si>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</si>
  <si>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</si>
  <si>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</si>
  <si>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</si>
  <si>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</si>
  <si>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</si>
  <si>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</si>
  <si>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</si>
  <si>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</si>
  <si>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</si>
  <si>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</si>
  <si>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</si>
  <si>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</si>
  <si>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</si>
  <si>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</si>
  <si>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</si>
  <si>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</si>
  <si>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</si>
  <si>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</si>
  <si>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</si>
  <si>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</si>
  <si>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</si>
  <si>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</si>
  <si>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</si>
  <si>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</si>
  <si>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</si>
  <si>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</si>
  <si>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</si>
  <si>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</si>
  <si>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</si>
  <si>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</si>
  <si>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</si>
  <si>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</si>
  <si>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</si>
  <si>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</si>
  <si>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</si>
  <si>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</si>
  <si>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</si>
  <si>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</si>
  <si>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</si>
  <si>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</si>
  <si>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</si>
  <si>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</si>
  <si>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</si>
  <si>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</si>
  <si>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</si>
  <si>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</si>
  <si>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</si>
  <si>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</si>
  <si>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</si>
  <si>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</si>
  <si>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</si>
  <si>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</si>
  <si>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</si>
  <si>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</si>
  <si>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</si>
  <si>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</si>
  <si>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</si>
  <si>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</si>
  <si>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</si>
  <si>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</si>
  <si>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</si>
  <si>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</si>
  <si>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</si>
  <si>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</si>
  <si>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</si>
  <si>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</si>
  <si>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</si>
  <si>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</si>
  <si>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</si>
  <si>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</si>
  <si>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</si>
  <si>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</si>
  <si>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</si>
  <si>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</si>
  <si>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</si>
  <si>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</si>
  <si>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</si>
  <si>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</si>
  <si>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</si>
  <si>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</si>
  <si>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</si>
  <si>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</si>
  <si>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</si>
  <si>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</si>
  <si>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</si>
  <si>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</si>
  <si>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</si>
  <si>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</si>
  <si>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</si>
  <si>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</si>
  <si>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</si>
  <si>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</si>
  <si>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</si>
  <si>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</si>
  <si>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</si>
  <si>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</si>
  <si>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</si>
  <si>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</si>
  <si>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</si>
  <si>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</si>
  <si>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</si>
  <si>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</si>
  <si>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</si>
  <si>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</si>
  <si>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</si>
  <si>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</si>
  <si>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</si>
  <si>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</si>
  <si>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</si>
  <si>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</si>
  <si>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</si>
  <si>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</si>
  <si>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</si>
  <si>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</si>
  <si>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</si>
  <si>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</si>
  <si>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</si>
  <si>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</si>
  <si>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</si>
  <si>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</si>
  <si>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</si>
  <si>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</si>
  <si>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</si>
  <si>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</si>
  <si>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</si>
  <si>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</si>
  <si>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</si>
  <si>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</si>
  <si>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</si>
  <si>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</si>
  <si>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</si>
  <si>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</si>
  <si>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</si>
  <si>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</si>
  <si>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</si>
  <si>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</si>
  <si>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</si>
  <si>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</si>
  <si>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</si>
  <si>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</si>
  <si>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</si>
  <si>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</si>
  <si>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</si>
  <si>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</si>
  <si>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</si>
  <si>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</si>
  <si>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</si>
  <si>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</si>
  <si>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</si>
  <si>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</si>
  <si>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</si>
  <si>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</si>
  <si>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</si>
  <si>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</si>
  <si>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</si>
  <si>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</si>
  <si>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</si>
  <si>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</si>
  <si>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</si>
  <si>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</si>
  <si>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</si>
  <si>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</si>
  <si>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</si>
  <si>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</si>
  <si>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</si>
  <si>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</si>
  <si>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</si>
  <si>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</si>
  <si>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</si>
  <si>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</si>
  <si>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</si>
  <si>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</si>
  <si>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</si>
  <si>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</si>
  <si>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</si>
  <si>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</si>
  <si>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</si>
  <si>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</si>
  <si>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</si>
  <si>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</si>
  <si>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</si>
  <si>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</si>
  <si>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</si>
  <si>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</si>
  <si>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</si>
  <si>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</si>
  <si>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</si>
  <si>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</si>
  <si>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</si>
  <si>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</si>
  <si>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</si>
  <si>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</si>
  <si>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</si>
  <si>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</si>
  <si>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</si>
  <si>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</si>
  <si>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</si>
  <si>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</si>
  <si>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</si>
  <si>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</si>
  <si>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</si>
  <si>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</si>
  <si>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</si>
  <si>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</si>
  <si>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</si>
  <si>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</si>
  <si>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</si>
  <si>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</si>
  <si>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</si>
  <si>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</si>
  <si>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</si>
  <si>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</si>
  <si>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</si>
  <si>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</si>
  <si>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</si>
  <si>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</si>
  <si>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</si>
  <si>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</si>
  <si>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</si>
  <si>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</si>
  <si>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</si>
  <si>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</si>
  <si>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</si>
  <si>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</si>
  <si>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</si>
  <si>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</si>
  <si>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</si>
  <si>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</si>
  <si>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</si>
  <si>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</si>
  <si>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</si>
  <si>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</si>
  <si>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</si>
  <si>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</si>
  <si>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</si>
  <si>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</si>
  <si>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</si>
  <si>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</si>
  <si>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</si>
  <si>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</si>
  <si>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</si>
  <si>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</si>
  <si>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</si>
  <si>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</si>
  <si>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</si>
  <si>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</si>
  <si>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</si>
  <si>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</si>
  <si>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</si>
  <si>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</si>
  <si>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</si>
  <si>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</si>
  <si>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</si>
  <si>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</si>
  <si>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</si>
  <si>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</si>
  <si>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</si>
  <si>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</si>
  <si>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</si>
  <si>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</si>
  <si>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</si>
  <si>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</si>
  <si>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</si>
  <si>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</si>
  <si>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</si>
  <si>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</si>
  <si>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</si>
  <si>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</si>
  <si>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</si>
  <si>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</si>
  <si>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</si>
  <si>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</si>
  <si>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</si>
  <si>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</si>
  <si>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</si>
  <si>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</si>
  <si>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</si>
  <si>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</si>
  <si>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</si>
  <si>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</si>
  <si>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</si>
  <si>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</si>
  <si>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</si>
  <si>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</si>
  <si>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</si>
  <si>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</si>
  <si>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</si>
  <si>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</si>
  <si>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</si>
  <si>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</si>
  <si>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</si>
  <si>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</si>
  <si>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</si>
  <si>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</si>
  <si>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</si>
  <si>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</si>
  <si>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</si>
  <si>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</si>
  <si>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</si>
  <si>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</si>
  <si>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</si>
  <si>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</si>
  <si>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</si>
  <si>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</si>
  <si>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</si>
  <si>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</si>
  <si>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</si>
  <si>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</si>
  <si>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</si>
  <si>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</si>
  <si>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</si>
  <si>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</si>
  <si>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</si>
  <si>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</si>
  <si>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</si>
  <si>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</si>
  <si>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</si>
  <si>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</si>
  <si>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</si>
  <si>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</si>
  <si>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</si>
  <si>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</si>
  <si>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</si>
  <si>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</si>
  <si>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</si>
  <si>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</si>
  <si>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</si>
  <si>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</si>
  <si>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</si>
  <si>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</si>
  <si>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</si>
  <si>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</si>
  <si>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</si>
  <si>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</si>
  <si>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</si>
  <si>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</si>
  <si>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</si>
  <si>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</si>
  <si>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</si>
  <si>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</si>
  <si>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</si>
  <si>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</si>
  <si>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</si>
  <si>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</si>
  <si>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</si>
  <si>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</si>
  <si>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</si>
  <si>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</si>
  <si>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</si>
  <si>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</si>
  <si>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</si>
  <si>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</si>
  <si>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</si>
  <si>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</si>
  <si>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</si>
  <si>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</si>
  <si>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</si>
  <si>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</si>
  <si>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</si>
  <si>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</si>
  <si>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</si>
  <si>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</si>
  <si>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</si>
  <si>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</si>
  <si>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</si>
  <si>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</si>
  <si>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</si>
  <si>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</si>
  <si>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</si>
  <si>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</si>
  <si>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</si>
  <si>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</si>
  <si>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</si>
  <si>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</si>
  <si>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</si>
  <si>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</si>
  <si>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</si>
  <si>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</si>
  <si>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</si>
  <si>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</si>
  <si>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</si>
  <si>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</si>
  <si>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</si>
  <si>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</si>
  <si>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</si>
  <si>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</si>
  <si>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</si>
  <si>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</si>
  <si>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</si>
  <si>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</si>
  <si>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</si>
  <si>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</si>
  <si>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</si>
  <si>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</si>
  <si>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</si>
  <si>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</si>
  <si>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</si>
  <si>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</si>
  <si>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</si>
  <si>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</si>
  <si>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</si>
  <si>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</si>
  <si>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</si>
  <si>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</si>
  <si>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</si>
  <si>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</si>
  <si>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</si>
  <si>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</si>
  <si>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</si>
  <si>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</si>
  <si>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</si>
  <si>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</si>
  <si>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</si>
  <si>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</si>
  <si>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</si>
  <si>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</si>
  <si>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</si>
  <si>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</si>
  <si>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</si>
  <si>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</si>
  <si>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</si>
  <si>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</si>
  <si>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</si>
  <si>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</si>
  <si>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</si>
  <si>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</si>
  <si>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</si>
  <si>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</si>
  <si>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</si>
  <si>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</si>
  <si>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</si>
  <si>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</si>
  <si>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</si>
  <si>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</si>
  <si>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</si>
  <si>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</si>
  <si>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</si>
  <si>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</si>
  <si>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</si>
  <si>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</si>
  <si>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</si>
  <si>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</si>
  <si>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</si>
  <si>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</si>
  <si>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</si>
  <si>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</si>
  <si>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</si>
  <si>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</si>
  <si>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</si>
  <si>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</si>
  <si>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</si>
  <si>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</si>
  <si>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</si>
  <si>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</si>
  <si>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</si>
  <si>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</si>
  <si>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</si>
  <si>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</si>
  <si>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</si>
  <si>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</si>
  <si>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</si>
  <si>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</si>
  <si>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</si>
  <si>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</si>
  <si>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</si>
  <si>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</si>
  <si>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</si>
  <si>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</si>
  <si>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</si>
  <si>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</si>
  <si>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</si>
  <si>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</si>
  <si>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</si>
  <si>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</si>
  <si>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</si>
  <si>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</si>
  <si>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</si>
  <si>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</si>
  <si>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</si>
  <si>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</si>
  <si>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</si>
  <si>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</si>
  <si>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</si>
  <si>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</si>
  <si>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</si>
  <si>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</si>
  <si>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</si>
  <si>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</si>
  <si>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</si>
  <si>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</si>
  <si>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</si>
  <si>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</si>
  <si>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</si>
  <si>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</si>
  <si>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</si>
  <si>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</si>
  <si>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</si>
  <si>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</si>
  <si>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</si>
  <si>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</si>
  <si>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</si>
  <si>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</si>
  <si>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</si>
  <si>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</si>
  <si>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</si>
  <si>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</si>
  <si>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</si>
  <si>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</si>
  <si>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</si>
  <si>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</si>
  <si>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</si>
  <si>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</si>
  <si>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</si>
  <si>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</si>
  <si>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</si>
  <si>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</si>
  <si>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</si>
  <si>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</si>
  <si>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</si>
  <si>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</si>
  <si>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</si>
  <si>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</si>
  <si>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</si>
  <si>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</si>
  <si>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</si>
  <si>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</si>
  <si>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</si>
  <si>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</si>
  <si>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</si>
  <si>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</si>
  <si>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</si>
  <si>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</si>
  <si>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</si>
  <si>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</si>
  <si>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</si>
  <si>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</si>
  <si>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</si>
  <si>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</si>
  <si>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</si>
  <si>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</si>
  <si>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</si>
  <si>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</si>
  <si>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</si>
  <si>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</si>
  <si>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</si>
  <si>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</si>
  <si>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</si>
  <si>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</si>
  <si>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</si>
  <si>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</si>
  <si>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</si>
  <si>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</si>
  <si>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</si>
  <si>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</si>
  <si>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</si>
  <si>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</si>
  <si>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</si>
  <si>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</si>
  <si>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</si>
  <si>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</si>
  <si>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</si>
  <si>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</si>
  <si>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</si>
  <si>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</si>
  <si>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</si>
  <si>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</si>
  <si>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</si>
  <si>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</si>
  <si>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</si>
  <si>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</si>
  <si>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</si>
  <si>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</si>
  <si>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</si>
  <si>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</si>
  <si>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</si>
  <si>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</si>
  <si>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</si>
  <si>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</si>
  <si>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</si>
  <si>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</si>
  <si>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</si>
  <si>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</si>
  <si>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</si>
  <si>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</si>
  <si>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</si>
  <si>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</si>
  <si>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</si>
  <si>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</si>
  <si>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</si>
  <si>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</si>
  <si>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</si>
  <si>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</si>
  <si>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</si>
  <si>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</si>
  <si>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</si>
  <si>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</si>
  <si>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</si>
  <si>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</si>
  <si>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</si>
  <si>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</si>
  <si>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</si>
  <si>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</si>
  <si>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</si>
  <si>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</si>
  <si>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</si>
  <si>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</si>
  <si>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</si>
  <si>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</si>
  <si>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</si>
  <si>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</si>
  <si>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</si>
  <si>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</si>
  <si>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</si>
  <si>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</si>
  <si>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</si>
  <si>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</si>
  <si>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</si>
  <si>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</si>
  <si>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</si>
  <si>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</si>
  <si>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</si>
  <si>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</si>
  <si>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</si>
  <si>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</si>
  <si>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</si>
  <si>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</si>
  <si>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</si>
  <si>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</si>
  <si>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</si>
  <si>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</si>
  <si>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</si>
  <si>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</si>
  <si>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</si>
  <si>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</si>
  <si>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</si>
  <si>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</si>
  <si>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</si>
  <si>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</si>
  <si>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</si>
  <si>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</si>
  <si>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</si>
  <si>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</si>
  <si>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</si>
  <si>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</si>
  <si>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</si>
  <si>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</si>
  <si>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</si>
  <si>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</si>
  <si>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</si>
  <si>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</si>
  <si>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</si>
  <si>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</si>
  <si>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</si>
  <si>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</si>
  <si>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</si>
  <si>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</si>
  <si>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</si>
  <si>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</si>
  <si>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</si>
  <si>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</si>
  <si>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</si>
  <si>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</si>
  <si>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</si>
  <si>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</si>
  <si>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</si>
  <si>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</si>
  <si>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</si>
  <si>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</si>
  <si>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</si>
  <si>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</si>
  <si>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</si>
  <si>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</si>
  <si>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</si>
  <si>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</si>
  <si>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</si>
  <si>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</si>
  <si>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</si>
  <si>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</si>
  <si>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</si>
  <si>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</si>
  <si>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</si>
  <si>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</si>
  <si>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</si>
  <si>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</si>
  <si>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</si>
  <si>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</si>
  <si>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</si>
  <si>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</si>
  <si>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</si>
  <si>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</si>
  <si>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</si>
  <si>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</si>
  <si>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</si>
  <si>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</si>
  <si>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</si>
  <si>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</si>
  <si>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</si>
  <si>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</si>
  <si>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</si>
  <si>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</si>
  <si>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</si>
  <si>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</si>
  <si>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</si>
  <si>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</si>
  <si>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</si>
  <si>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</si>
  <si>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</si>
  <si>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</si>
  <si>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</si>
  <si>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</si>
  <si>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</si>
  <si>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</si>
  <si>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</si>
  <si>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</si>
  <si>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</si>
  <si>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</si>
  <si>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</si>
  <si>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</si>
  <si>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</si>
  <si>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</si>
  <si>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</si>
  <si>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</si>
  <si>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</si>
  <si>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</si>
  <si>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</si>
  <si>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</si>
  <si>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</si>
  <si>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</si>
  <si>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</si>
  <si>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</si>
  <si>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</si>
  <si>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</si>
  <si>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</si>
  <si>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</si>
  <si>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</si>
  <si>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</si>
  <si>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</si>
  <si>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</si>
  <si>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</si>
  <si>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</si>
  <si>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</si>
  <si>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</si>
  <si>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</si>
  <si>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</si>
  <si>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</si>
  <si>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</si>
  <si>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</si>
  <si>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</si>
  <si>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</si>
  <si>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</si>
  <si>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</si>
  <si>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</si>
  <si>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</si>
  <si>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</si>
  <si>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</si>
  <si>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</si>
  <si>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</si>
  <si>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</si>
  <si>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</si>
  <si>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</si>
  <si>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</si>
  <si>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</si>
  <si>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</si>
  <si>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</si>
  <si>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</si>
  <si>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</si>
  <si>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</si>
  <si>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</si>
  <si>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</si>
  <si>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</si>
  <si>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</si>
  <si>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</si>
  <si>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</si>
  <si>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</si>
  <si>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</si>
  <si>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</si>
  <si>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</si>
  <si>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</si>
  <si>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</si>
  <si>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</si>
  <si>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</si>
  <si>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</si>
  <si>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</si>
  <si>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</si>
  <si>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</si>
  <si>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</si>
  <si>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</si>
  <si>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</si>
  <si>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</si>
  <si>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</si>
  <si>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</si>
  <si>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</si>
  <si>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</si>
  <si>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</si>
  <si>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</si>
  <si>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</si>
  <si>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</si>
  <si>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</si>
  <si>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</si>
  <si>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</si>
  <si>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</si>
  <si>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</si>
  <si>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</si>
  <si>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</si>
  <si>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</si>
  <si>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</si>
  <si>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</si>
  <si>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</si>
  <si>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</si>
  <si>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</si>
  <si>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</si>
  <si>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</si>
  <si>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</si>
  <si>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</si>
  <si>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</si>
  <si>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</si>
  <si>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</si>
  <si>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</si>
  <si>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</si>
  <si>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</si>
  <si>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</si>
  <si>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</si>
  <si>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</si>
  <si>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</si>
  <si>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</si>
  <si>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</si>
  <si>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</si>
  <si>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</si>
  <si>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</si>
  <si>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</si>
  <si>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</si>
  <si>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</si>
  <si>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</si>
  <si>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</si>
  <si>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</si>
  <si>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</si>
  <si>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</si>
  <si>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</si>
  <si>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</si>
  <si>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</si>
  <si>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</si>
  <si>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</si>
  <si>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</si>
  <si>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</si>
  <si>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</si>
  <si>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</si>
  <si>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</si>
  <si>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</si>
  <si>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</si>
  <si>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</si>
  <si>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</si>
  <si>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</si>
  <si>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</si>
  <si>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</si>
  <si>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</si>
  <si>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</si>
  <si>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</si>
  <si>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</si>
  <si>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</si>
  <si>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</si>
  <si>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</si>
  <si>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</si>
  <si>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</si>
  <si>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</si>
  <si>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</si>
  <si>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</si>
  <si>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</si>
  <si>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</si>
  <si>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</si>
  <si>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</si>
  <si>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</si>
  <si>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</si>
  <si>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</si>
  <si>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</si>
  <si>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</si>
  <si>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</si>
  <si>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</si>
  <si>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</si>
  <si>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</si>
  <si>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</si>
  <si>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</si>
  <si>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</si>
  <si>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</si>
  <si>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</si>
  <si>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</si>
  <si>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</si>
  <si>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</si>
  <si>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</si>
  <si>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</si>
  <si>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</si>
  <si>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</si>
  <si>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</si>
  <si>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</si>
  <si>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</si>
  <si>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</si>
  <si>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</si>
  <si>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</si>
  <si>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</si>
  <si>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</si>
  <si>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</si>
  <si>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</si>
  <si>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</si>
  <si>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</si>
  <si>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</si>
  <si>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</si>
  <si>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</si>
  <si>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</si>
  <si>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</si>
  <si>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</si>
  <si>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</si>
  <si>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</si>
  <si>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</si>
  <si>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</si>
  <si>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</si>
  <si>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</si>
  <si>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</si>
  <si>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</si>
  <si>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</si>
  <si>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</si>
  <si>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</si>
  <si>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</si>
  <si>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</si>
  <si>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</si>
  <si>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</si>
  <si>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</si>
  <si>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</si>
  <si>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</si>
  <si>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</si>
  <si>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</si>
  <si>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</si>
  <si>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</si>
  <si>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</si>
  <si>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</si>
  <si>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</si>
  <si>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</si>
  <si>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</si>
  <si>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</si>
  <si>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</si>
  <si>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</si>
  <si>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</si>
  <si>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</si>
  <si>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</si>
  <si>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</si>
  <si>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</si>
  <si>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</si>
  <si>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</si>
  <si>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</si>
  <si>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</si>
  <si>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</si>
  <si>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</si>
  <si>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</si>
  <si>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</si>
  <si>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</si>
  <si>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</si>
  <si>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</si>
  <si>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</si>
  <si>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</si>
  <si>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</si>
  <si>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</si>
  <si>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</si>
  <si>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</si>
  <si>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</si>
  <si>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</si>
  <si>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</si>
  <si>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</si>
  <si>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</si>
  <si>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</si>
  <si>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</si>
  <si>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</si>
  <si>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</si>
  <si>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</si>
  <si>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</si>
  <si>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</si>
  <si>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</si>
  <si>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</si>
  <si>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</si>
  <si>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</si>
  <si>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</si>
  <si>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</si>
  <si>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</si>
  <si>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</si>
  <si>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</si>
  <si>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</si>
  <si>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</si>
  <si>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</si>
  <si>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</si>
  <si>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</si>
  <si>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</si>
  <si>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</si>
  <si>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</si>
  <si>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</si>
  <si>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</si>
  <si>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</si>
  <si>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</si>
  <si>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</si>
  <si>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</si>
  <si>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</si>
  <si>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</si>
  <si>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</si>
  <si>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</si>
  <si>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</si>
  <si>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</si>
  <si>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</si>
  <si>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</si>
  <si>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</si>
  <si>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</si>
  <si>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</si>
  <si>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</si>
  <si>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</si>
  <si>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</si>
  <si>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</si>
  <si>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</si>
  <si>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</si>
  <si>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</si>
  <si>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</si>
  <si>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</si>
  <si>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</si>
  <si>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</si>
  <si>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</si>
  <si>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</si>
  <si>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</si>
  <si>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</si>
  <si>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</si>
  <si>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</si>
  <si>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</si>
  <si>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</si>
  <si>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</si>
  <si>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</si>
  <si>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</si>
  <si>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</si>
  <si>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</si>
  <si>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</si>
  <si>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</si>
  <si>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</si>
  <si>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</si>
  <si>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</si>
  <si>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</si>
  <si>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</si>
  <si>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</si>
  <si>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</si>
  <si>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</si>
  <si>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</si>
  <si>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</si>
  <si>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</si>
  <si>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</si>
  <si>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</si>
  <si>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</si>
  <si>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</si>
  <si>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</si>
  <si>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</si>
  <si>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</si>
  <si>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</si>
  <si>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</si>
  <si>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</si>
  <si>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</si>
  <si>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</si>
  <si>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</si>
  <si>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</si>
  <si>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</si>
  <si>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</si>
  <si>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</si>
  <si>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</si>
  <si>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</si>
  <si>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</si>
  <si>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</si>
  <si>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</si>
  <si>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</si>
  <si>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</si>
  <si>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</si>
  <si>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</si>
  <si>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</si>
  <si>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</si>
  <si>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</si>
  <si>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</si>
  <si>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</si>
  <si>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</si>
  <si>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</si>
  <si>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</si>
  <si>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</si>
  <si>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</si>
  <si>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</si>
  <si>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</si>
  <si>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</si>
  <si>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</si>
  <si>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</si>
  <si>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</si>
  <si>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</si>
  <si>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</si>
  <si>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</si>
  <si>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</si>
  <si>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</si>
  <si>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</si>
  <si>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</si>
  <si>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</si>
  <si>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</si>
  <si>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</si>
  <si>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</si>
  <si>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</si>
  <si>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</si>
  <si>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</si>
  <si>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</si>
  <si>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</si>
  <si>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</si>
  <si>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</si>
  <si>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</si>
  <si>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</si>
  <si>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</si>
  <si>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</si>
  <si>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</si>
  <si>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</si>
  <si>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</si>
  <si>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</si>
  <si>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</si>
  <si>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</si>
  <si>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</si>
  <si>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</si>
  <si>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</si>
  <si>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</si>
  <si>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</si>
  <si>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</si>
  <si>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</si>
  <si>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</si>
  <si>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</si>
  <si>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</si>
  <si>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</si>
  <si>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</si>
  <si>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</si>
  <si>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</si>
  <si>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</si>
  <si>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</si>
  <si>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</si>
  <si>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</si>
  <si>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</si>
  <si>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</si>
  <si>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</si>
  <si>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</si>
  <si>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</si>
  <si>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</si>
  <si>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</si>
  <si>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</si>
  <si>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</si>
  <si>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</si>
  <si>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</si>
  <si>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</si>
  <si>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</si>
  <si>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</si>
  <si>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</si>
  <si>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</si>
  <si>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</si>
  <si>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</si>
  <si>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</si>
  <si>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</si>
  <si>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</si>
  <si>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</si>
  <si>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</si>
  <si>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</si>
  <si>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</si>
  <si>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</si>
  <si>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</si>
  <si>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</si>
  <si>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</si>
  <si>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</si>
  <si>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</si>
  <si>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</si>
  <si>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</si>
  <si>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</si>
  <si>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</si>
  <si>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</si>
  <si>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</si>
  <si>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</si>
  <si>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</si>
  <si>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</si>
  <si>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</si>
  <si>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</si>
  <si>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</si>
  <si>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</si>
  <si>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</si>
  <si>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</si>
  <si>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</si>
  <si>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</si>
  <si>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</si>
  <si>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</si>
  <si>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</si>
  <si>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</si>
  <si>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</si>
  <si>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</si>
  <si>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</si>
  <si>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</si>
  <si>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</si>
  <si>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</si>
  <si>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</si>
  <si>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</si>
  <si>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</si>
  <si>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</si>
  <si>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</si>
  <si>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</si>
  <si>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</si>
  <si>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</si>
  <si>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</si>
  <si>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</si>
  <si>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</si>
  <si>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</si>
  <si>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</si>
  <si>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</si>
  <si>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</si>
  <si>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</si>
  <si>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</si>
  <si>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</si>
  <si>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</si>
  <si>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</si>
  <si>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</si>
  <si>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</si>
  <si>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</si>
  <si>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</si>
  <si>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</si>
  <si>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</si>
  <si>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</si>
  <si>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</si>
  <si>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</si>
  <si>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</si>
  <si>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</si>
  <si>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</si>
  <si>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</si>
  <si>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</si>
  <si>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</si>
  <si>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</si>
  <si>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</si>
  <si>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</si>
  <si>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</si>
  <si>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</si>
  <si>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</si>
  <si>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</si>
  <si>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</si>
  <si>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</si>
  <si>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</si>
  <si>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</si>
  <si>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</si>
  <si>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</si>
  <si>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</si>
  <si>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</si>
  <si>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</si>
  <si>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</si>
  <si>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</si>
  <si>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</si>
  <si>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</si>
  <si>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</si>
  <si>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</si>
  <si>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</si>
  <si>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</si>
  <si>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</si>
  <si>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</si>
  <si>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</si>
  <si>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</si>
  <si>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</si>
  <si>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</si>
  <si>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</si>
  <si>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</si>
  <si>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</si>
  <si>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</si>
  <si>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</si>
  <si>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</si>
  <si>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</si>
  <si>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</si>
  <si>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</si>
  <si>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</si>
  <si>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</si>
  <si>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</si>
  <si>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</si>
  <si>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</si>
  <si>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</si>
  <si>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</si>
  <si>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</si>
  <si>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</si>
  <si>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</si>
  <si>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</si>
  <si>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</si>
  <si>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</si>
  <si>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</si>
  <si>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</si>
  <si>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</si>
  <si>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</si>
  <si>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</si>
  <si>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</si>
  <si>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</si>
  <si>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</si>
  <si>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</si>
  <si>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</si>
  <si>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</si>
  <si>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</si>
  <si>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</si>
  <si>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</si>
  <si>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</si>
  <si>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</si>
  <si>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</si>
  <si>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</si>
  <si>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</si>
  <si>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</si>
  <si>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</si>
  <si>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</si>
  <si>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</si>
  <si>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</si>
  <si>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</si>
  <si>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</si>
  <si>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</si>
  <si>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</si>
  <si>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</si>
  <si>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</si>
  <si>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</si>
  <si>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</si>
  <si>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</si>
  <si>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</si>
  <si>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</si>
  <si>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</si>
  <si>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</si>
  <si>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</si>
  <si>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</si>
  <si>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</si>
  <si>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</si>
  <si>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</si>
  <si>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</si>
  <si>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</si>
  <si>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</si>
  <si>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</si>
  <si>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</si>
  <si>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</si>
  <si>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</si>
  <si>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</si>
  <si>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</si>
  <si>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</si>
  <si>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</si>
  <si>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</si>
  <si>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</si>
  <si>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</si>
  <si>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</si>
  <si>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</si>
  <si>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</si>
  <si>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</si>
  <si>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</si>
  <si>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</si>
  <si>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</si>
  <si>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</si>
  <si>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</si>
  <si>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</si>
  <si>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</si>
  <si>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</si>
  <si>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</si>
  <si>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</si>
  <si>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</si>
  <si>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</si>
  <si>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</si>
  <si>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</si>
  <si>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</si>
  <si>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</si>
  <si>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</si>
  <si>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</si>
  <si>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</si>
  <si>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</si>
  <si>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</si>
  <si>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</si>
  <si>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</si>
  <si>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</si>
  <si>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</si>
  <si>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</si>
  <si>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</si>
  <si>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</si>
  <si>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</si>
  <si>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</si>
  <si>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</si>
  <si>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</si>
  <si>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</si>
  <si>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</si>
  <si>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</si>
  <si>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</si>
  <si>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</si>
  <si>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</si>
  <si>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</si>
  <si>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</si>
  <si>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</si>
  <si>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</si>
  <si>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</si>
  <si>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</si>
  <si>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</si>
  <si>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</si>
  <si>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</si>
  <si>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</si>
  <si>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</si>
  <si>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</si>
  <si>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</si>
  <si>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</si>
  <si>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</si>
  <si>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</si>
  <si>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</si>
  <si>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</si>
  <si>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</si>
  <si>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</si>
  <si>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</si>
  <si>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</si>
  <si>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</si>
  <si>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</si>
  <si>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</si>
  <si>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</si>
  <si>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</si>
  <si>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</si>
  <si>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</si>
  <si>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</si>
  <si>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</si>
  <si>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</si>
  <si>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</si>
  <si>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</si>
  <si>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</si>
  <si>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</si>
  <si>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</si>
  <si>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</si>
  <si>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</si>
  <si>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</si>
  <si>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</si>
  <si>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</si>
  <si>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</si>
  <si>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</si>
  <si>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</si>
  <si>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</si>
  <si>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</si>
  <si>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</si>
  <si>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</si>
  <si>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</si>
  <si>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</si>
  <si>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</si>
  <si>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</si>
  <si>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</si>
  <si>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</si>
  <si>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</si>
  <si>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</si>
  <si>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</si>
  <si>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</si>
  <si>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</si>
  <si>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</si>
  <si>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</si>
  <si>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</si>
  <si>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</si>
  <si>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</si>
  <si>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</si>
  <si>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</si>
  <si>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</si>
  <si>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</si>
  <si>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</si>
  <si>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</si>
  <si>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</si>
  <si>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</si>
  <si>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</si>
  <si>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</si>
  <si>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</si>
  <si>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</si>
  <si>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</si>
  <si>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</si>
  <si>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</si>
  <si>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</si>
  <si>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</si>
  <si>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</si>
  <si>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</si>
  <si>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</si>
  <si>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</si>
  <si>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</si>
  <si>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</si>
  <si>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</si>
  <si>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</si>
  <si>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</si>
  <si>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</si>
  <si>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</si>
  <si>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</si>
  <si>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</si>
  <si>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</si>
  <si>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</si>
  <si>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</si>
  <si>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</si>
  <si>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</si>
  <si>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</si>
  <si>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</si>
  <si>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</si>
  <si>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</si>
  <si>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</si>
  <si>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</si>
  <si>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</si>
  <si>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</si>
  <si>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</si>
  <si>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</si>
  <si>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</si>
  <si>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</si>
  <si>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</si>
  <si>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</si>
  <si>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</si>
  <si>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</si>
  <si>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</si>
  <si>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</si>
  <si>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</si>
  <si>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</si>
  <si>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</si>
  <si>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</si>
  <si>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</si>
  <si>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</si>
  <si>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</si>
  <si>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</si>
  <si>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</si>
  <si>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</si>
  <si>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</si>
  <si>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</si>
  <si>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</si>
  <si>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</si>
  <si>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</si>
  <si>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</si>
  <si>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</si>
  <si>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</si>
  <si>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</si>
  <si>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</si>
  <si>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</si>
  <si>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</si>
  <si>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</si>
  <si>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</si>
  <si>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</si>
  <si>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</si>
  <si>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</si>
  <si>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</si>
  <si>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</si>
  <si>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</si>
  <si>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</si>
  <si>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</si>
  <si>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</si>
  <si>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</si>
  <si>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</si>
  <si>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</si>
  <si>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</si>
  <si>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</si>
  <si>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</si>
  <si>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</si>
  <si>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</si>
  <si>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</si>
  <si>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</si>
  <si>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</si>
  <si>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</si>
  <si>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</si>
  <si>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</si>
  <si>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</si>
  <si>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</si>
  <si>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</si>
  <si>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</si>
  <si>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</si>
  <si>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</si>
  <si>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</si>
  <si>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</si>
  <si>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</si>
  <si>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</si>
  <si>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</si>
  <si>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</si>
  <si>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</si>
  <si>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</si>
  <si>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</si>
  <si>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</si>
  <si>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</si>
  <si>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</si>
  <si>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</si>
  <si>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</si>
  <si>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</si>
  <si>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</si>
  <si>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</si>
  <si>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</si>
  <si>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</si>
  <si>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</si>
  <si>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</si>
  <si>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</si>
  <si>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</si>
  <si>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</si>
  <si>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</si>
  <si>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</si>
  <si>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</si>
  <si>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</si>
  <si>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</si>
  <si>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</si>
  <si>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</si>
  <si>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</si>
  <si>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</si>
  <si>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</si>
  <si>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</si>
  <si>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</si>
  <si>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</si>
  <si>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</si>
  <si>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</si>
  <si>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</si>
  <si>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</si>
  <si>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</si>
  <si>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</si>
  <si>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</si>
  <si>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</si>
  <si>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</si>
  <si>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</si>
  <si>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</si>
  <si>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</si>
  <si>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</si>
  <si>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</si>
  <si>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</si>
  <si>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</si>
  <si>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</si>
  <si>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</si>
  <si>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</si>
  <si>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</si>
  <si>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</si>
  <si>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</si>
  <si>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</si>
  <si>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</si>
  <si>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</si>
  <si>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</si>
  <si>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</si>
  <si>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</si>
  <si>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</si>
  <si>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</si>
  <si>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</si>
  <si>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</si>
  <si>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</si>
  <si>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</si>
  <si>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</si>
  <si>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</si>
  <si>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</si>
  <si>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</si>
  <si>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</si>
  <si>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</si>
  <si>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</si>
  <si>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</si>
  <si>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</si>
  <si>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</si>
  <si>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</si>
  <si>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</si>
  <si>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</si>
  <si>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</si>
  <si>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</si>
  <si>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</si>
  <si>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</si>
  <si>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</si>
  <si>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</si>
  <si>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</si>
  <si>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</si>
  <si>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</si>
  <si>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</si>
  <si>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</si>
  <si>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</si>
  <si>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</si>
  <si>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</si>
  <si>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</si>
  <si>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</si>
  <si>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</si>
  <si>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</si>
  <si>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</si>
  <si>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</si>
  <si>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</si>
  <si>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</si>
  <si>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</si>
  <si>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</si>
  <si>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</si>
  <si>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</si>
  <si>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</si>
  <si>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</si>
  <si>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</si>
  <si>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</si>
  <si>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</si>
  <si>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</si>
  <si>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</si>
  <si>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</si>
  <si>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</si>
  <si>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</si>
  <si>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</si>
  <si>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</si>
  <si>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</si>
  <si>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</si>
  <si>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</si>
  <si>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</si>
  <si>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</si>
  <si>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</si>
  <si>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</si>
  <si>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</si>
  <si>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</si>
  <si>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</si>
  <si>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</si>
  <si>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</si>
  <si>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</si>
  <si>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</si>
  <si>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</si>
  <si>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</si>
  <si>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</si>
  <si>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</si>
  <si>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</si>
  <si>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</si>
  <si>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</si>
  <si>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</si>
  <si>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</si>
  <si>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</si>
  <si>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</si>
  <si>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</si>
  <si>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</si>
  <si>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</si>
  <si>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</si>
  <si>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</si>
  <si>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</si>
  <si>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</si>
  <si>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</si>
  <si>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</si>
  <si>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</si>
  <si>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</si>
  <si>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</si>
  <si>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</si>
  <si>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</si>
  <si>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</si>
  <si>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</si>
  <si>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</si>
  <si>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</si>
  <si>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</si>
  <si>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</si>
  <si>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</si>
  <si>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</si>
  <si>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</si>
  <si>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</si>
  <si>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</si>
  <si>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</si>
  <si>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</si>
  <si>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</si>
  <si>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</si>
  <si>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</si>
  <si>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</si>
  <si>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</si>
  <si>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</si>
  <si>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</si>
  <si>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</si>
  <si>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</si>
  <si>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</si>
  <si>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</si>
  <si>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</si>
  <si>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</si>
  <si>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</si>
  <si>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</si>
  <si>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</si>
  <si>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</si>
  <si>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</si>
  <si>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</si>
  <si>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</si>
  <si>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</si>
  <si>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</si>
  <si>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</si>
  <si>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</si>
  <si>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</si>
  <si>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</si>
  <si>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</si>
  <si>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</si>
  <si>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</si>
  <si>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</si>
  <si>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</si>
  <si>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</si>
  <si>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</si>
  <si>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</si>
  <si>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</si>
  <si>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</si>
  <si>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</si>
  <si>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</si>
  <si>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</si>
  <si>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</si>
  <si>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</si>
  <si>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</si>
  <si>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</si>
  <si>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</si>
  <si>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</si>
  <si>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</si>
  <si>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</si>
  <si>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</si>
  <si>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</si>
  <si>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</si>
  <si>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</si>
  <si>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</si>
  <si>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</si>
  <si>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</si>
  <si>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</si>
  <si>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</si>
  <si>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</si>
  <si>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</si>
  <si>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</si>
  <si>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</si>
  <si>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</si>
  <si>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</si>
  <si>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</si>
  <si>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</si>
  <si>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</si>
  <si>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</si>
  <si>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</si>
  <si>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</si>
  <si>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</si>
  <si>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</si>
  <si>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</si>
  <si>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</si>
  <si>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</si>
  <si>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</si>
  <si>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</si>
  <si>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</si>
  <si>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</si>
  <si>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</si>
  <si>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</si>
  <si>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</si>
  <si>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</si>
  <si>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</si>
  <si>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</si>
  <si>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</si>
  <si>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</si>
  <si>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</si>
  <si>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</si>
  <si>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</si>
  <si>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</si>
  <si>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</si>
  <si>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</si>
  <si>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</si>
  <si>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</si>
  <si>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</si>
  <si>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</si>
  <si>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</si>
  <si>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</si>
  <si>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</si>
  <si>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</si>
  <si>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</si>
  <si>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</si>
  <si>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</si>
  <si>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</si>
  <si>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</si>
  <si>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</si>
  <si>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</si>
  <si>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</si>
  <si>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</si>
  <si>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</si>
  <si>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</si>
  <si>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</si>
  <si>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</si>
  <si>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</si>
  <si>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</si>
  <si>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</si>
  <si>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</si>
  <si>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</si>
  <si>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</si>
  <si>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</si>
  <si>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</si>
  <si>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</si>
  <si>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</si>
  <si>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</si>
  <si>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</si>
  <si>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</si>
  <si>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</si>
  <si>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</si>
  <si>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</si>
  <si>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</si>
  <si>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</si>
  <si>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</si>
  <si>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</si>
  <si>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</si>
  <si>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</si>
  <si>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</si>
  <si>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</si>
  <si>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</si>
  <si>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</si>
  <si>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</si>
  <si>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</si>
  <si>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</si>
  <si>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</si>
  <si>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</si>
  <si>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</si>
  <si>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</si>
  <si>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</si>
  <si>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</si>
  <si>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</si>
  <si>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</si>
  <si>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</si>
  <si>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</si>
  <si>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</si>
  <si>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</si>
  <si>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</si>
  <si>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</si>
  <si>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</si>
  <si>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</si>
  <si>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</si>
  <si>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</si>
  <si>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</si>
  <si>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</si>
  <si>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</si>
  <si>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</si>
  <si>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</si>
  <si>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</si>
  <si>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</si>
  <si>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</si>
  <si>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</si>
  <si>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</si>
  <si>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</si>
  <si>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</si>
  <si>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</si>
  <si>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</si>
  <si>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</si>
  <si>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</si>
  <si>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</si>
  <si>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</si>
  <si>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</si>
  <si>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</si>
  <si>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</si>
  <si>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</si>
  <si>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</si>
  <si>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</si>
  <si>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</si>
  <si>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</si>
  <si>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</si>
  <si>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</si>
  <si>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</si>
  <si>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</si>
  <si>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</si>
  <si>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</si>
  <si>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</si>
  <si>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</si>
  <si>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</si>
  <si>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</si>
  <si>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</si>
  <si>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</si>
  <si>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</si>
  <si>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</si>
  <si>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</si>
  <si>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</si>
  <si>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</si>
  <si>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</si>
  <si>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</si>
  <si>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</si>
  <si>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</si>
  <si>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</si>
  <si>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</si>
  <si>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</si>
  <si>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</si>
  <si>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</si>
  <si>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</si>
  <si>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</si>
  <si>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</si>
  <si>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</si>
  <si>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</si>
  <si>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</si>
  <si>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</si>
  <si>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</si>
  <si>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</si>
  <si>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</si>
  <si>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</si>
  <si>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</si>
  <si>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</si>
  <si>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</si>
  <si>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</si>
  <si>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</si>
  <si>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</si>
  <si>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</si>
  <si>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</si>
  <si>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</si>
  <si>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</si>
  <si>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</si>
  <si>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</si>
  <si>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</si>
  <si>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</si>
  <si>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</si>
  <si>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</si>
  <si>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</si>
  <si>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</si>
  <si>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</si>
  <si>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</si>
  <si>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</si>
  <si>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</si>
  <si>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</si>
  <si>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</si>
  <si>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</si>
  <si>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</si>
  <si>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</si>
  <si>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</si>
  <si>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</si>
  <si>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</si>
  <si>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</si>
  <si>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</si>
  <si>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</si>
  <si>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</si>
  <si>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</si>
  <si>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</si>
  <si>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</si>
  <si>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</si>
  <si>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</si>
  <si>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</si>
  <si>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</si>
  <si>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</si>
  <si>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</si>
  <si>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</si>
  <si>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</si>
  <si>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</si>
  <si>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</si>
  <si>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</si>
  <si>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</si>
  <si>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</si>
  <si>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</si>
  <si>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</si>
  <si>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</si>
  <si>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</si>
  <si>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</si>
  <si>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</si>
  <si>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</si>
  <si>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</si>
  <si>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</si>
  <si>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</si>
  <si>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</si>
  <si>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</si>
  <si>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</si>
  <si>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</si>
  <si>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</si>
  <si>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</si>
  <si>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</si>
  <si>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</si>
  <si>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</si>
  <si>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</si>
  <si>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</si>
  <si>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</si>
  <si>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</si>
  <si>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</si>
  <si>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</si>
  <si>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</si>
  <si>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</si>
  <si>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</si>
  <si>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</si>
  <si>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</si>
  <si>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</si>
  <si>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</si>
  <si>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</si>
  <si>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</si>
  <si>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</si>
  <si>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</si>
  <si>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</si>
  <si>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</si>
  <si>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</si>
  <si>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</si>
  <si>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</si>
  <si>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</si>
  <si>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</si>
  <si>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</si>
  <si>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</si>
  <si>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</si>
  <si>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</si>
  <si>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</si>
  <si>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</si>
  <si>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</si>
  <si>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</si>
  <si>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</si>
  <si>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</si>
  <si>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</si>
  <si>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</si>
  <si>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</si>
  <si>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</si>
  <si>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</si>
  <si>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</si>
  <si>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</si>
  <si>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</si>
  <si>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</si>
  <si>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</si>
  <si>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</si>
  <si>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</si>
  <si>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</si>
  <si>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</si>
  <si>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</si>
  <si>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</si>
  <si>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</si>
  <si>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</si>
  <si>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</si>
  <si>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</si>
  <si>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</si>
  <si>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</si>
  <si>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</si>
  <si>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</si>
  <si>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</si>
  <si>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</si>
  <si>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</si>
  <si>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</si>
  <si>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</si>
  <si>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</si>
  <si>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</si>
  <si>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</si>
  <si>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</si>
  <si>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</si>
  <si>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</si>
  <si>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</si>
  <si>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</si>
  <si>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</si>
  <si>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</si>
  <si>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</si>
  <si>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</si>
  <si>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</si>
  <si>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</si>
  <si>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</si>
  <si>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</si>
  <si>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</si>
  <si>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</si>
  <si>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</si>
  <si>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</si>
  <si>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</si>
  <si>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</si>
  <si>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</si>
  <si>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</si>
  <si>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</si>
  <si>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</si>
  <si>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</si>
  <si>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</si>
  <si>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</si>
  <si>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</si>
  <si>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</si>
  <si>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</si>
  <si>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</si>
  <si>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</si>
  <si>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</si>
  <si>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</si>
  <si>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</si>
  <si>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</si>
  <si>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</si>
  <si>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</si>
  <si>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</si>
  <si>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</si>
  <si>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</si>
  <si>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</si>
  <si>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</si>
  <si>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</si>
  <si>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</si>
  <si>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</si>
  <si>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</si>
  <si>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</si>
  <si>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</si>
  <si>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</si>
  <si>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</si>
  <si>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</si>
  <si>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</si>
  <si>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</si>
  <si>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</si>
  <si>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</si>
  <si>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</si>
  <si>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</si>
  <si>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</si>
  <si>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</si>
  <si>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</si>
  <si>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</si>
  <si>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</si>
  <si>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</si>
  <si>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</si>
  <si>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</si>
  <si>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</si>
  <si>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</si>
  <si>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</si>
  <si>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</si>
  <si>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</si>
  <si>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</si>
  <si>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</si>
  <si>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</si>
  <si>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</si>
  <si>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</si>
  <si>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</si>
  <si>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</si>
  <si>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</si>
  <si>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</si>
  <si>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</si>
  <si>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</si>
  <si>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</si>
  <si>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</si>
  <si>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</si>
  <si>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</si>
  <si>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</si>
  <si>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</si>
  <si>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</si>
  <si>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</si>
  <si>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</si>
  <si>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</si>
  <si>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</si>
  <si>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</si>
  <si>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</si>
  <si>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</si>
  <si>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</si>
  <si>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</si>
  <si>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</si>
  <si>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</si>
  <si>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</si>
  <si>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</si>
  <si>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</si>
  <si>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</si>
  <si>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</si>
  <si>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</si>
  <si>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</si>
  <si>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</si>
  <si>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</si>
  <si>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</si>
  <si>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</si>
  <si>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</si>
  <si>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</si>
  <si>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</si>
  <si>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</si>
  <si>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</si>
  <si>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</si>
  <si>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</si>
  <si>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</si>
  <si>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</si>
  <si>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</si>
  <si>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</si>
  <si>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</si>
  <si>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</si>
  <si>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</si>
  <si>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</si>
  <si>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</si>
  <si>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</si>
  <si>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</si>
  <si>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</si>
  <si>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</si>
  <si>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</si>
  <si>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</si>
  <si>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</si>
  <si>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</si>
  <si>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</si>
  <si>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</si>
  <si>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</si>
  <si>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</si>
  <si>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</si>
  <si>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</si>
  <si>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</si>
  <si>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</si>
  <si>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</si>
  <si>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</si>
  <si>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</si>
  <si>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</si>
  <si>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</si>
  <si>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</si>
  <si>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</si>
  <si>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</si>
  <si>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</si>
  <si>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</si>
  <si>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</si>
  <si>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</si>
  <si>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</si>
  <si>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</si>
  <si>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</si>
  <si>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</si>
  <si>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</si>
  <si>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</si>
  <si>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</si>
  <si>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</si>
  <si>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</si>
  <si>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</si>
  <si>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</si>
  <si>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</si>
  <si>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</si>
  <si>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</si>
  <si>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</si>
  <si>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</si>
  <si>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</si>
  <si>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</si>
  <si>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</si>
  <si>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</si>
  <si>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</si>
  <si>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</si>
  <si>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</si>
  <si>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</si>
  <si>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</si>
  <si>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</si>
  <si>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</si>
  <si>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</si>
  <si>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</si>
  <si>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</si>
  <si>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</si>
  <si>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</si>
  <si>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</si>
  <si>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</si>
  <si>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</si>
  <si>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</si>
  <si>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</si>
  <si>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</si>
  <si>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</si>
  <si>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</si>
  <si>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</si>
  <si>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</si>
  <si>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</si>
  <si>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</si>
  <si>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</si>
  <si>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</si>
  <si>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</si>
  <si>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</si>
  <si>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</si>
  <si>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</si>
  <si>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</si>
  <si>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</si>
  <si>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</si>
  <si>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</si>
  <si>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</si>
  <si>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</si>
  <si>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</si>
  <si>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</si>
  <si>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</si>
  <si>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</si>
  <si>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</si>
  <si>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</si>
  <si>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</si>
  <si>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</si>
  <si>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</si>
  <si>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</si>
  <si>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</si>
  <si>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</si>
  <si>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</si>
  <si>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</si>
  <si>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</si>
  <si>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</si>
  <si>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</si>
  <si>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</si>
  <si>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</si>
  <si>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</si>
  <si>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</si>
  <si>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</si>
  <si>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</si>
  <si>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</si>
  <si>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</si>
  <si>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</si>
  <si>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</si>
  <si>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</si>
  <si>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</si>
  <si>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</si>
  <si>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</si>
  <si>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</si>
  <si>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</si>
  <si>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</si>
  <si>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</si>
  <si>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</si>
  <si>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</si>
  <si>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</si>
  <si>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</si>
  <si>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</si>
  <si>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</si>
  <si>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</si>
  <si>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</si>
  <si>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</si>
  <si>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</si>
  <si>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</si>
  <si>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</si>
  <si>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</si>
  <si>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</si>
  <si>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</si>
  <si>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</si>
  <si>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</si>
  <si>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</si>
  <si>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</si>
  <si>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</si>
  <si>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</si>
  <si>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</si>
  <si>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</si>
  <si>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</si>
  <si>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</si>
  <si>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</si>
  <si>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</si>
  <si>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</si>
  <si>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</si>
  <si>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</si>
  <si>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</si>
  <si>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</si>
  <si>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</si>
  <si>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</si>
  <si>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</si>
  <si>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</si>
  <si>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</si>
  <si>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</si>
  <si>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</si>
  <si>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</si>
  <si>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</si>
  <si>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</si>
  <si>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</si>
  <si>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</si>
  <si>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</si>
  <si>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</si>
  <si>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</si>
  <si>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</si>
  <si>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</si>
  <si>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</si>
  <si>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</si>
  <si>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</si>
  <si>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</si>
  <si>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</si>
  <si>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</si>
  <si>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</si>
  <si>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</si>
  <si>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</si>
  <si>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</si>
  <si>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</si>
  <si>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</si>
  <si>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</si>
  <si>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</si>
  <si>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</si>
  <si>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</si>
  <si>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</si>
  <si>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</si>
  <si>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</si>
  <si>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</si>
  <si>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</si>
  <si>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</si>
  <si>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</si>
  <si>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</si>
  <si>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</si>
  <si>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</si>
  <si>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</si>
  <si>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</si>
  <si>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</si>
  <si>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</si>
  <si>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</si>
  <si>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</si>
  <si>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</si>
  <si>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</si>
  <si>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</si>
  <si>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</si>
  <si>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</si>
  <si>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</si>
  <si>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</si>
  <si>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</si>
  <si>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</si>
  <si>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</si>
  <si>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</si>
  <si>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</si>
  <si>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</si>
  <si>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</si>
  <si>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</si>
  <si>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</si>
  <si>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</si>
  <si>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</si>
  <si>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</si>
  <si>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</si>
  <si>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</si>
  <si>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</si>
  <si>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</si>
  <si>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</si>
  <si>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</si>
  <si>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</si>
  <si>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</si>
  <si>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</si>
  <si>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</si>
  <si>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</si>
  <si>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</si>
  <si>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</si>
  <si>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</si>
  <si>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</si>
  <si>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</si>
  <si>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</si>
  <si>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</si>
  <si>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</si>
  <si>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</si>
  <si>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</si>
  <si>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</si>
  <si>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</si>
  <si>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</si>
  <si>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</si>
  <si>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</si>
  <si>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</si>
  <si>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</si>
  <si>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</si>
  <si>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</si>
  <si>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</si>
  <si>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</si>
  <si>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</si>
  <si>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</si>
  <si>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</si>
  <si>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</si>
  <si>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</si>
  <si>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</si>
  <si>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</si>
  <si>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</si>
  <si>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</si>
  <si>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</si>
  <si>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</si>
  <si>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</si>
  <si>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</si>
  <si>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</si>
  <si>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</si>
  <si>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</si>
  <si>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</si>
  <si>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</si>
  <si>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</si>
  <si>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</si>
  <si>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</si>
  <si>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</si>
  <si>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</si>
  <si>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</si>
  <si>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</si>
  <si>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</si>
  <si>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</si>
  <si>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</si>
  <si>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</si>
  <si>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</si>
  <si>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</si>
  <si>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</si>
  <si>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</si>
  <si>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</si>
  <si>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</si>
  <si>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</si>
  <si>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</si>
  <si>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</si>
  <si>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</si>
  <si>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</si>
  <si>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</si>
  <si>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</si>
  <si>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</si>
  <si>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</si>
  <si>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</si>
  <si>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</si>
  <si>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</si>
  <si>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</si>
  <si>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</si>
  <si>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</si>
  <si>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</si>
  <si>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</si>
  <si>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</si>
  <si>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</si>
  <si>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</si>
  <si>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</si>
  <si>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</si>
  <si>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</si>
  <si>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</si>
  <si>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</si>
  <si>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</si>
  <si>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</si>
  <si>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</si>
  <si>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</si>
  <si>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</si>
  <si>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</si>
  <si>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</si>
  <si>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</si>
  <si>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</si>
  <si>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</si>
  <si>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</si>
  <si>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</si>
  <si>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</si>
  <si>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</si>
  <si>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</si>
  <si>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</si>
  <si>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</si>
  <si>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</si>
  <si>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</si>
  <si>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</si>
  <si>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</si>
  <si>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</si>
  <si>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</si>
  <si>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</si>
  <si>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</si>
  <si>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</si>
  <si>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</si>
  <si>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</si>
  <si>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</si>
  <si>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</si>
  <si>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</si>
  <si>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</si>
  <si>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</si>
  <si>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</si>
  <si>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</si>
  <si>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</si>
  <si>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</si>
  <si>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</si>
  <si>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</si>
  <si>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</si>
  <si>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</si>
  <si>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</si>
  <si>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</si>
  <si>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</si>
  <si>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</si>
  <si>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</si>
  <si>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</si>
  <si>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</si>
  <si>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</si>
  <si>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</si>
  <si>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</si>
  <si>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</si>
  <si>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</si>
  <si>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</si>
  <si>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</si>
  <si>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</si>
  <si>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</si>
  <si>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</si>
  <si>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</si>
  <si>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</si>
  <si>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</si>
  <si>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</si>
  <si>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</si>
  <si>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</si>
  <si>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</si>
  <si>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</si>
  <si>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</si>
  <si>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</si>
  <si>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</si>
  <si>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</si>
  <si>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</si>
  <si>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</si>
  <si>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</si>
  <si>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</si>
  <si>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</si>
  <si>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</si>
  <si>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</si>
  <si>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</si>
  <si>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</si>
  <si>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</si>
  <si>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</si>
  <si>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</si>
  <si>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</si>
  <si>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</si>
  <si>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</si>
  <si>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</si>
  <si>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</si>
  <si>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</si>
  <si>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</si>
  <si>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</si>
  <si>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</si>
  <si>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</si>
  <si>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</si>
  <si>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</si>
  <si>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</si>
  <si>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</si>
  <si>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</si>
  <si>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</si>
  <si>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</si>
  <si>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</si>
  <si>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</si>
  <si>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</si>
  <si>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</si>
  <si>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</si>
  <si>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</si>
  <si>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</si>
  <si>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</si>
  <si>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</si>
  <si>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</si>
  <si>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</si>
  <si>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</si>
  <si>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</si>
  <si>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</si>
  <si>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</si>
  <si>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</si>
  <si>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</si>
  <si>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</si>
  <si>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</si>
  <si>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</si>
  <si>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</si>
  <si>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</si>
  <si>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</si>
  <si>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</si>
  <si>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</si>
  <si>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</si>
  <si>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</si>
  <si>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</si>
  <si>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</si>
  <si>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</si>
  <si>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</si>
  <si>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</si>
  <si>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</si>
  <si>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</si>
  <si>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</si>
  <si>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</si>
  <si>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</si>
  <si>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</si>
  <si>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</si>
  <si>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</si>
  <si>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</si>
  <si>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</si>
  <si>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</si>
  <si>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</si>
  <si>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</si>
  <si>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</si>
  <si>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</si>
  <si>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</si>
  <si>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</si>
  <si>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</si>
  <si>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</si>
  <si>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</si>
  <si>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</si>
  <si>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</si>
  <si>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</si>
  <si>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</si>
  <si>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</si>
  <si>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</si>
  <si>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</si>
  <si>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</si>
  <si>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</si>
  <si>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</si>
  <si>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</si>
  <si>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</si>
  <si>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</si>
  <si>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</si>
  <si>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</si>
  <si>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</si>
  <si>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</si>
  <si>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</si>
  <si>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</si>
  <si>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</si>
  <si>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</si>
  <si>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</si>
  <si>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</si>
  <si>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</si>
  <si>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</si>
  <si>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</si>
  <si>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</si>
  <si>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</si>
  <si>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</si>
  <si>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</si>
  <si>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</si>
  <si>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</si>
  <si>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</si>
  <si>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</si>
  <si>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</si>
  <si>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</si>
  <si>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</si>
  <si>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</si>
  <si>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</si>
  <si>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</si>
  <si>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</si>
  <si>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</si>
  <si>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</si>
  <si>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</si>
  <si>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</si>
  <si>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</si>
  <si>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</si>
  <si>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</si>
  <si>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</si>
  <si>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</si>
  <si>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</si>
  <si>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</si>
  <si>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</si>
  <si>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</si>
  <si>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</si>
  <si>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</si>
  <si>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</si>
  <si>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</si>
  <si>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</si>
  <si>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</si>
  <si>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</si>
  <si>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</si>
  <si>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</si>
  <si>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</si>
  <si>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</si>
  <si>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</si>
  <si>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</si>
  <si>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</si>
  <si>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</si>
  <si>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</si>
  <si>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</si>
  <si>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</si>
  <si>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</si>
  <si>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</si>
  <si>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</si>
  <si>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</si>
  <si>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</si>
  <si>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</si>
  <si>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</si>
  <si>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</si>
  <si>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</si>
  <si>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</si>
  <si>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</si>
  <si>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</si>
  <si>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</si>
  <si>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</si>
  <si>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</si>
  <si>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</si>
  <si>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</si>
  <si>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</si>
  <si>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</si>
  <si>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</si>
  <si>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</si>
  <si>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</si>
  <si>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</si>
  <si>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</si>
  <si>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</si>
  <si>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</si>
  <si>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</si>
  <si>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</si>
  <si>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</si>
  <si>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</si>
  <si>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</si>
  <si>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</si>
  <si>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</si>
  <si>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</si>
  <si>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</si>
  <si>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</si>
  <si>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</si>
  <si>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</si>
  <si>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</si>
  <si>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</si>
  <si>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</si>
  <si>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</si>
  <si>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</si>
  <si>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</si>
  <si>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</si>
  <si>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</si>
  <si>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</si>
  <si>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</si>
  <si>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</si>
  <si>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</si>
  <si>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</si>
  <si>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</si>
  <si>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</si>
  <si>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</si>
  <si>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</si>
  <si>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</si>
  <si>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</si>
  <si>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</si>
  <si>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</si>
  <si>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</si>
  <si>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</si>
  <si>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</si>
  <si>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</si>
  <si>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</si>
  <si>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</si>
  <si>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</si>
  <si>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</si>
  <si>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</si>
  <si>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</si>
  <si>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</si>
  <si>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</si>
  <si>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</si>
  <si>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</si>
  <si>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</si>
  <si>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</si>
  <si>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</si>
  <si>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</si>
  <si>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</si>
  <si>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</si>
  <si>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</si>
  <si>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</si>
  <si>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</si>
  <si>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</si>
  <si>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</si>
  <si>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</si>
  <si>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</si>
  <si>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</si>
  <si>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</si>
  <si>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</si>
  <si>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</si>
  <si>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</si>
  <si>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</si>
  <si>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</si>
  <si>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</si>
  <si>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</si>
  <si>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</si>
  <si>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</si>
  <si>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</si>
  <si>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</si>
  <si>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</si>
  <si>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</si>
  <si>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</si>
  <si>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</si>
  <si>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</si>
  <si>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</si>
  <si>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</si>
  <si>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</si>
  <si>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</si>
  <si>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</si>
  <si>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</si>
  <si>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</si>
  <si>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</si>
  <si>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</si>
  <si>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</si>
  <si>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</si>
  <si>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</si>
  <si>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</si>
  <si>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</si>
  <si>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</si>
  <si>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</si>
  <si>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</si>
  <si>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</si>
  <si>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</si>
  <si>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</si>
  <si>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</si>
  <si>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</si>
  <si>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</si>
  <si>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</si>
  <si>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</si>
  <si>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</si>
  <si>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</si>
  <si>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</si>
  <si>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</si>
  <si>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</si>
  <si>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</si>
  <si>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</si>
  <si>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</si>
  <si>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</si>
  <si>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</si>
  <si>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</si>
  <si>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</si>
  <si>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</si>
  <si>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</si>
  <si>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</si>
  <si>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</si>
  <si>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</si>
  <si>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</si>
  <si>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</si>
  <si>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</si>
  <si>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</si>
  <si>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</si>
  <si>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</si>
  <si>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</si>
  <si>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</si>
  <si>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</si>
  <si>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</si>
  <si>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</si>
  <si>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</si>
  <si>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</si>
  <si>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</si>
  <si>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</si>
  <si>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</si>
  <si>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</si>
  <si>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</si>
  <si>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</si>
  <si>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</si>
  <si>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</si>
  <si>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</si>
  <si>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</si>
  <si>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</si>
  <si>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</si>
  <si>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</si>
  <si>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</si>
  <si>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</si>
  <si>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</si>
  <si>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</si>
  <si>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</si>
  <si>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</si>
  <si>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</si>
  <si>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</si>
  <si>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</si>
  <si>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</si>
  <si>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</si>
  <si>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</si>
  <si>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</si>
  <si>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</si>
  <si>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</si>
  <si>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</si>
  <si>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</si>
  <si>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</si>
  <si>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</si>
  <si>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</si>
  <si>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</si>
  <si>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</si>
  <si>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</si>
  <si>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</si>
  <si>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</si>
  <si>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</si>
  <si>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</si>
  <si>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</si>
  <si>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</si>
  <si>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</si>
  <si>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</si>
  <si>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</si>
  <si>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</si>
  <si>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</si>
  <si>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</si>
  <si>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</si>
  <si>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</si>
  <si>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</si>
  <si>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</si>
  <si>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</si>
  <si>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</si>
  <si>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</si>
  <si>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</si>
  <si>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</si>
  <si>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</si>
  <si>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</si>
  <si>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</si>
  <si>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</si>
  <si>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</si>
  <si>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</si>
  <si>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</si>
  <si>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</si>
  <si>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</si>
  <si>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</si>
  <si>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</si>
  <si>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</si>
  <si>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</si>
  <si>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</si>
  <si>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</si>
  <si>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</si>
  <si>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</si>
  <si>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</si>
  <si>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</si>
  <si>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</si>
  <si>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</si>
  <si>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</si>
  <si>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</si>
  <si>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</si>
  <si>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</si>
  <si>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</si>
  <si>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</si>
  <si>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</si>
  <si>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</si>
  <si>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</si>
  <si>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</si>
  <si>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</si>
  <si>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</si>
  <si>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</si>
  <si>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</si>
  <si>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</si>
  <si>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</si>
  <si>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</si>
  <si>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</si>
  <si>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</si>
  <si>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</si>
  <si>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</si>
  <si>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</si>
  <si>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</si>
  <si>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</si>
  <si>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</si>
  <si>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</si>
  <si>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</si>
  <si>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</si>
  <si>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</si>
  <si>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</si>
  <si>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</si>
  <si>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</si>
  <si>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</si>
  <si>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</si>
  <si>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</si>
  <si>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</si>
  <si>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</si>
  <si>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</si>
  <si>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</si>
  <si>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</si>
  <si>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</si>
  <si>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</si>
  <si>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</si>
  <si>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</si>
  <si>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</si>
  <si>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</si>
  <si>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</si>
  <si>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</si>
  <si>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</si>
  <si>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</si>
  <si>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</si>
  <si>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</si>
  <si>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</si>
  <si>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</si>
  <si>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</si>
  <si>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</si>
  <si>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</si>
  <si>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</si>
  <si>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</si>
  <si>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</si>
  <si>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</si>
  <si>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</si>
  <si>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</si>
  <si>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</si>
  <si>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</si>
  <si>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</si>
  <si>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</si>
  <si>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</si>
  <si>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</si>
  <si>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</si>
  <si>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</si>
  <si>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</si>
  <si>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</si>
  <si>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</si>
  <si>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</si>
  <si>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</si>
  <si>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</si>
  <si>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</si>
  <si>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</si>
  <si>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</si>
  <si>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</si>
  <si>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</si>
  <si>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</si>
  <si>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</si>
  <si>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</si>
  <si>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</si>
  <si>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</si>
  <si>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</si>
  <si>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</si>
  <si>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</si>
  <si>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</si>
  <si>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</si>
  <si>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</si>
  <si>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</si>
  <si>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</si>
  <si>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</si>
  <si>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</si>
  <si>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</si>
  <si>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</si>
  <si>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</si>
  <si>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</si>
  <si>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</si>
  <si>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</si>
  <si>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</si>
  <si>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</si>
  <si>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</si>
  <si>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</si>
  <si>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</si>
  <si>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</si>
  <si>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</si>
  <si>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</si>
  <si>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</si>
  <si>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</si>
  <si>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</si>
  <si>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</si>
  <si>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</si>
  <si>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</si>
  <si>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</si>
  <si>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</si>
  <si>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</si>
  <si>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</si>
  <si>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</si>
  <si>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</si>
  <si>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</si>
  <si>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</si>
  <si>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</si>
  <si>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</si>
  <si>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</si>
  <si>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</si>
  <si>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</si>
  <si>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</si>
  <si>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</si>
  <si>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</si>
  <si>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</si>
  <si>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</si>
  <si>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</si>
  <si>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</si>
  <si>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</si>
  <si>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</si>
  <si>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</si>
  <si>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</si>
  <si>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</si>
  <si>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</si>
  <si>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</si>
  <si>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</si>
  <si>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</si>
  <si>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</si>
  <si>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</si>
  <si>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</si>
  <si>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</si>
  <si>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</si>
  <si>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</si>
  <si>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</si>
  <si>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</si>
  <si>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</si>
  <si>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</si>
  <si>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</si>
  <si>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</si>
  <si>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</si>
  <si>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</si>
  <si>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</si>
  <si>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</si>
  <si>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</si>
  <si>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</si>
  <si>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</si>
  <si>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</si>
  <si>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</si>
  <si>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</si>
  <si>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</si>
  <si>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</si>
  <si>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</si>
  <si>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</si>
  <si>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</si>
  <si>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</si>
  <si>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</si>
  <si>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</si>
  <si>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</si>
  <si>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</si>
  <si>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</si>
  <si>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</si>
  <si>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</si>
  <si>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</si>
  <si>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</si>
  <si>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</si>
  <si>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</si>
  <si>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</si>
  <si>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</si>
  <si>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</si>
  <si>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</si>
  <si>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</si>
  <si>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</si>
  <si>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</si>
  <si>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</si>
  <si>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</si>
  <si>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</si>
  <si>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</si>
  <si>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</si>
  <si>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</si>
  <si>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</si>
  <si>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</si>
  <si>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</si>
  <si>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</si>
  <si>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</si>
  <si>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</si>
  <si>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</si>
  <si>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</si>
  <si>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</si>
  <si>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</si>
  <si>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</si>
  <si>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</si>
  <si>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</si>
  <si>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</si>
  <si>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</si>
  <si>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</si>
  <si>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</si>
  <si>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</si>
  <si>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</si>
  <si>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</si>
  <si>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</si>
  <si>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</si>
  <si>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</si>
  <si>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</si>
  <si>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</si>
  <si>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</si>
  <si>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</si>
  <si>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</si>
  <si>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</si>
  <si>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</si>
  <si>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</si>
  <si>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</si>
  <si>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</si>
  <si>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</si>
  <si>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</si>
  <si>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</si>
  <si>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</si>
  <si>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</si>
  <si>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</si>
  <si>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</si>
  <si>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</si>
  <si>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</si>
  <si>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</si>
  <si>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</si>
  <si>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</si>
  <si>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</si>
  <si>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</si>
  <si>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</si>
  <si>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</si>
  <si>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</si>
  <si>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</si>
  <si>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</si>
  <si>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</si>
  <si>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</si>
  <si>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</si>
  <si>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</si>
  <si>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</si>
  <si>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</si>
  <si>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</si>
  <si>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</si>
  <si>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</si>
  <si>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</si>
  <si>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</si>
  <si>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</si>
  <si>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</si>
  <si>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</si>
  <si>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</si>
  <si>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</si>
  <si>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</si>
  <si>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</si>
  <si>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</si>
  <si>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</si>
  <si>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</si>
  <si>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</si>
  <si>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</si>
  <si>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</si>
  <si>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</si>
  <si>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</si>
  <si>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</si>
  <si>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</si>
  <si>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</si>
  <si>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</si>
  <si>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</si>
  <si>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</si>
  <si>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</si>
  <si>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</si>
  <si>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</si>
  <si>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</si>
  <si>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</si>
  <si>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</si>
  <si>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</si>
  <si>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</si>
  <si>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</si>
  <si>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</si>
  <si>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</si>
  <si>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</si>
  <si>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</si>
  <si>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</si>
  <si>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</si>
  <si>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</si>
  <si>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</si>
  <si>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</si>
  <si>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</si>
  <si>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</si>
  <si>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</si>
  <si>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</si>
  <si>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</si>
  <si>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</si>
  <si>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</si>
  <si>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</si>
  <si>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</si>
  <si>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</si>
  <si>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</si>
  <si>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</si>
  <si>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</si>
  <si>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</si>
  <si>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</si>
  <si>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</si>
  <si>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</si>
  <si>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</si>
  <si>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</si>
  <si>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</si>
  <si>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</si>
  <si>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</si>
  <si>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</si>
  <si>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</si>
  <si>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</si>
  <si>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</si>
  <si>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</si>
  <si>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</si>
  <si>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</si>
  <si>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</si>
  <si>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</si>
  <si>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</si>
  <si>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</si>
  <si>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</si>
  <si>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</si>
  <si>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</si>
  <si>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</si>
  <si>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</si>
  <si>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</si>
  <si>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</si>
  <si>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</si>
  <si>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</si>
  <si>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</si>
  <si>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</si>
  <si>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</si>
  <si>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</si>
  <si>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</si>
  <si>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</si>
  <si>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</si>
  <si>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</si>
  <si>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</si>
  <si>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</si>
  <si>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</si>
  <si>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</si>
  <si>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</si>
  <si>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</si>
  <si>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</si>
  <si>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</si>
  <si>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</si>
  <si>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</si>
  <si>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</si>
  <si>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</si>
  <si>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</si>
  <si>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</si>
  <si>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</si>
  <si>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</si>
  <si>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</si>
  <si>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</si>
  <si>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</si>
  <si>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</si>
  <si>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</si>
  <si>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</si>
  <si>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</si>
  <si>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</si>
  <si>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</si>
  <si>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</si>
  <si>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</si>
  <si>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</si>
  <si>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</si>
  <si>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</si>
  <si>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</si>
  <si>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</si>
  <si>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</si>
  <si>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</si>
  <si>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</si>
  <si>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</si>
  <si>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</si>
  <si>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</si>
  <si>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</si>
  <si>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</si>
  <si>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</si>
  <si>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</si>
  <si>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</si>
  <si>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</si>
  <si>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</si>
  <si>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</si>
  <si>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</si>
  <si>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</si>
  <si>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</si>
  <si>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</si>
  <si>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</si>
  <si>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</si>
  <si>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</si>
  <si>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</si>
  <si>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</si>
  <si>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</si>
  <si>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</si>
  <si>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</si>
  <si>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</si>
  <si>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</si>
  <si>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</si>
  <si>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</si>
  <si>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</si>
  <si>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</si>
  <si>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</si>
  <si>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</si>
  <si>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</si>
  <si>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</si>
  <si>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</si>
  <si>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</si>
  <si>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</si>
  <si>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</si>
  <si>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</si>
  <si>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</si>
  <si>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</si>
  <si>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</si>
  <si>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</si>
  <si>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</si>
  <si>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</si>
  <si>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</si>
  <si>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</si>
  <si>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</si>
  <si>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</si>
  <si>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</si>
  <si>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</si>
  <si>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</si>
  <si>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</si>
  <si>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</si>
  <si>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</si>
  <si>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</si>
  <si>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</si>
  <si>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</si>
  <si>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</si>
  <si>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</si>
  <si>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</si>
  <si>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</si>
  <si>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</si>
  <si>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</si>
  <si>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</si>
  <si>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</si>
  <si>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</si>
  <si>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</si>
  <si>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</si>
  <si>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</si>
  <si>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</si>
  <si>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</si>
  <si>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</si>
  <si>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</si>
  <si>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</si>
  <si>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</si>
  <si>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</si>
  <si>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</si>
  <si>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</si>
  <si>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</si>
  <si>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</si>
  <si>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</si>
  <si>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</si>
  <si>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</si>
  <si>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</si>
  <si>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</si>
  <si>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</si>
  <si>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</si>
  <si>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</si>
  <si>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</si>
  <si>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</si>
  <si>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</si>
  <si>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</si>
  <si>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</si>
  <si>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</si>
  <si>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</si>
  <si>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</si>
  <si>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</si>
  <si>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</si>
  <si>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</si>
  <si>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</si>
  <si>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</si>
  <si>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</si>
  <si>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</si>
  <si>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</si>
  <si>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</si>
  <si>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</si>
  <si>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</si>
  <si>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</si>
  <si>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</si>
  <si>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</si>
  <si>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</si>
  <si>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</si>
  <si>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</si>
  <si>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</si>
  <si>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</si>
  <si>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</si>
  <si>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</si>
  <si>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</si>
  <si>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</si>
  <si>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</si>
  <si>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</si>
  <si>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</si>
  <si>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</si>
  <si>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</si>
  <si>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</si>
  <si>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</si>
  <si>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</si>
  <si>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</si>
  <si>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</si>
  <si>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</si>
  <si>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</si>
  <si>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</si>
  <si>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</si>
  <si>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</si>
  <si>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</si>
  <si>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</si>
  <si>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</si>
  <si>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</si>
  <si>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</si>
  <si>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</si>
  <si>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</si>
  <si>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</si>
  <si>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</si>
  <si>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</si>
  <si>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</si>
  <si>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</si>
  <si>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</si>
  <si>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</si>
  <si>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</si>
  <si>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</si>
  <si>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</si>
  <si>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</si>
  <si>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</si>
  <si>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</si>
  <si>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</si>
  <si>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</si>
  <si>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</si>
  <si>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</si>
  <si>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</si>
  <si>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</si>
  <si>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</si>
  <si>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</si>
  <si>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</si>
  <si>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</si>
  <si>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</si>
  <si>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</si>
  <si>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</si>
  <si>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</si>
  <si>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</si>
  <si>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</si>
  <si>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</si>
  <si>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</si>
  <si>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</si>
  <si>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</si>
  <si>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</si>
  <si>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</si>
  <si>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</si>
  <si>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</si>
  <si>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</si>
  <si>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</si>
  <si>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</si>
  <si>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</si>
  <si>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</si>
  <si>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</si>
  <si>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</si>
  <si>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</si>
  <si>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</si>
  <si>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</si>
  <si>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</si>
  <si>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</si>
  <si>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</si>
  <si>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</si>
  <si>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</si>
  <si>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</si>
  <si>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</si>
  <si>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</si>
  <si>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</si>
  <si>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</si>
  <si>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</si>
  <si>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</si>
  <si>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</si>
  <si>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</si>
  <si>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</si>
  <si>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</si>
  <si>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</si>
  <si>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</si>
  <si>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</si>
  <si>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</si>
  <si>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</si>
  <si>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</si>
  <si>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</si>
  <si>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</si>
  <si>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</si>
  <si>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</si>
  <si>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</si>
  <si>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</si>
  <si>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</si>
  <si>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</si>
  <si>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</si>
  <si>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</si>
  <si>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</si>
  <si>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</si>
  <si>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</si>
  <si>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</si>
  <si>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</si>
  <si>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</si>
  <si>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</si>
  <si>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</si>
  <si>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</si>
  <si>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</si>
  <si>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</si>
  <si>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</si>
  <si>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</si>
  <si>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</si>
  <si>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</si>
  <si>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</si>
  <si>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</si>
  <si>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</si>
  <si>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</si>
  <si>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</si>
  <si>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</si>
  <si>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</si>
  <si>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</si>
  <si>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</si>
  <si>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</si>
  <si>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</si>
  <si>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</si>
  <si>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</si>
  <si>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</si>
  <si>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</si>
  <si>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</si>
  <si>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</si>
  <si>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</si>
  <si>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</si>
  <si>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</si>
  <si>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</si>
  <si>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</si>
  <si>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</si>
  <si>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</si>
  <si>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</si>
  <si>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</si>
  <si>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</si>
  <si>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</si>
  <si>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</si>
  <si>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</si>
  <si>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</si>
  <si>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</si>
  <si>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</si>
  <si>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</si>
  <si>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</si>
  <si>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</si>
  <si>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</si>
  <si>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</si>
  <si>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</si>
  <si>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</si>
  <si>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</si>
  <si>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</si>
  <si>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</si>
  <si>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</si>
  <si>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</si>
  <si>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</si>
  <si>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</si>
  <si>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</si>
  <si>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</si>
  <si>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</si>
  <si>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</si>
  <si>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</si>
  <si>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</si>
  <si>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</si>
  <si>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</si>
  <si>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</si>
  <si>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</si>
  <si>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</si>
  <si>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</si>
  <si>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</si>
  <si>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</si>
  <si>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</si>
  <si>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</si>
  <si>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</si>
  <si>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</si>
  <si>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</si>
  <si>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</si>
  <si>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</si>
  <si>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</si>
  <si>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</si>
  <si>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</si>
  <si>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</si>
  <si>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</si>
  <si>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</si>
  <si>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</si>
  <si>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</si>
  <si>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</si>
  <si>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</si>
  <si>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</si>
  <si>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</si>
  <si>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</si>
  <si>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</si>
  <si>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</si>
  <si>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</si>
  <si>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</si>
  <si>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</si>
  <si>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</si>
  <si>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</si>
  <si>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</si>
  <si>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</si>
  <si>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</si>
  <si>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</si>
  <si>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</si>
  <si>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</si>
  <si>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</si>
  <si>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</si>
  <si>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</si>
  <si>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</si>
  <si>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</si>
  <si>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</si>
  <si>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</si>
  <si>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</si>
  <si>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</si>
  <si>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</si>
  <si>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</si>
  <si>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</si>
  <si>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</si>
  <si>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</si>
  <si>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</si>
  <si>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</si>
  <si>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</si>
  <si>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</si>
  <si>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</si>
  <si>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</si>
  <si>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</si>
  <si>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</si>
  <si>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</si>
  <si>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</si>
  <si>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</si>
  <si>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</si>
  <si>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</si>
  <si>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</si>
  <si>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</si>
  <si>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</si>
  <si>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</si>
  <si>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</si>
  <si>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</si>
  <si>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</si>
  <si>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</si>
  <si>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</si>
  <si>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</si>
  <si>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</si>
  <si>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</si>
  <si>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</si>
  <si>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</si>
  <si>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</si>
  <si>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</si>
  <si>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</si>
  <si>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</si>
  <si>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</si>
  <si>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</si>
  <si>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</si>
  <si>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</si>
  <si>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</si>
  <si>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</si>
  <si>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</si>
  <si>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</si>
  <si>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</si>
  <si>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</si>
  <si>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</si>
  <si>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</si>
  <si>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</si>
  <si>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</si>
  <si>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</si>
  <si>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</si>
  <si>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</si>
  <si>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</si>
  <si>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</si>
  <si>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</si>
  <si>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</si>
  <si>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</si>
  <si>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</si>
  <si>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</si>
  <si>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</si>
  <si>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</si>
  <si>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</si>
  <si>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</si>
  <si>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</si>
  <si>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</si>
  <si>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</si>
  <si>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</si>
  <si>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</si>
  <si>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</si>
  <si>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</si>
  <si>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</si>
  <si>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</si>
  <si>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</si>
  <si>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</si>
  <si>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</si>
  <si>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</si>
  <si>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</si>
  <si>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</si>
  <si>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</si>
  <si>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</si>
  <si>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</si>
  <si>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</si>
  <si>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</si>
  <si>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</si>
  <si>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</si>
  <si>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</si>
  <si>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</si>
  <si>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</si>
  <si>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</si>
  <si>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</si>
  <si>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</si>
  <si>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</si>
  <si>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</si>
  <si>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</si>
  <si>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</si>
  <si>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</si>
  <si>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</si>
  <si>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</si>
  <si>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</si>
  <si>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</si>
  <si>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</si>
  <si>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</si>
  <si>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</si>
  <si>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</si>
  <si>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</si>
  <si>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</si>
  <si>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</si>
  <si>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</si>
  <si>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</si>
  <si>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</si>
  <si>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</si>
  <si>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</si>
  <si>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</si>
  <si>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</si>
  <si>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</si>
  <si>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</si>
  <si>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</si>
  <si>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</si>
  <si>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</si>
  <si>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</si>
  <si>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</si>
  <si>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</si>
  <si>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</si>
  <si>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</si>
  <si>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</si>
  <si>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</si>
  <si>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</si>
  <si>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</si>
  <si>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</si>
  <si>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</si>
  <si>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</si>
  <si>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</si>
  <si>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</si>
  <si>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</si>
  <si>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</si>
  <si>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</si>
  <si>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</si>
  <si>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</si>
  <si>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</si>
  <si>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</si>
  <si>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</si>
  <si>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</si>
  <si>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</si>
  <si>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</si>
  <si>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</si>
  <si>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</si>
  <si>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</si>
  <si>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</si>
  <si>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</si>
  <si>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</si>
  <si>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</si>
  <si>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</si>
  <si>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</si>
  <si>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</si>
  <si>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</si>
  <si>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</si>
  <si>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</si>
  <si>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</si>
  <si>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</si>
  <si>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</si>
  <si>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</si>
  <si>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</si>
  <si>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</si>
  <si>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</si>
  <si>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</si>
  <si>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</si>
  <si>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</si>
  <si>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</si>
  <si>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</si>
  <si>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</si>
  <si>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</si>
  <si>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</si>
  <si>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</si>
  <si>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</si>
  <si>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</si>
  <si>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</si>
  <si>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</si>
  <si>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</si>
  <si>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</si>
  <si>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</si>
  <si>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</si>
  <si>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</si>
  <si>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</si>
  <si>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</si>
  <si>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</si>
  <si>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</si>
  <si>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</si>
  <si>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</si>
  <si>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</si>
  <si>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</si>
  <si>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</si>
  <si>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</si>
  <si>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</si>
  <si>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</si>
  <si>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</si>
  <si>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</si>
  <si>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</si>
  <si>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</si>
  <si>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</si>
  <si>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</si>
  <si>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</si>
  <si>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</si>
  <si>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</si>
  <si>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</si>
  <si>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</si>
  <si>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</si>
  <si>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</si>
  <si>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</si>
  <si>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</si>
  <si>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</si>
  <si>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</si>
  <si>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</si>
  <si>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</si>
  <si>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</si>
  <si>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</si>
  <si>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</si>
  <si>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</si>
  <si>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</si>
  <si>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</si>
  <si>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</si>
  <si>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</si>
  <si>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</si>
  <si>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</si>
  <si>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</si>
  <si>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</si>
  <si>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</si>
  <si>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</si>
  <si>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</si>
  <si>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</si>
  <si>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</si>
  <si>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</si>
  <si>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</si>
  <si>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</si>
  <si>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</si>
  <si>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</si>
  <si>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</si>
  <si>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</si>
  <si>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</si>
  <si>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</si>
  <si>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</si>
  <si>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</si>
  <si>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</si>
  <si>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</si>
  <si>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</si>
  <si>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</si>
  <si>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</si>
  <si>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</si>
  <si>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</si>
  <si>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</si>
  <si>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</si>
  <si>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</si>
  <si>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</si>
  <si>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</si>
  <si>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</si>
  <si>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</si>
  <si>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</si>
  <si>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</si>
  <si>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</si>
  <si>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</si>
  <si>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</si>
  <si>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</si>
  <si>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</si>
  <si>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</si>
  <si>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</si>
  <si>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</si>
  <si>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</si>
  <si>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</si>
  <si>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</si>
  <si>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</si>
  <si>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</si>
  <si>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</si>
  <si>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</si>
  <si>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</si>
  <si>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</si>
  <si>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</si>
  <si>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</si>
  <si>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</si>
  <si>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</si>
  <si>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</si>
  <si>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</si>
  <si>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</si>
  <si>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</si>
  <si>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</si>
  <si>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</si>
  <si>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</si>
  <si>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</si>
  <si>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</si>
  <si>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</si>
  <si>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</si>
  <si>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</si>
  <si>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</si>
  <si>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</si>
  <si>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</si>
  <si>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</si>
  <si>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</si>
  <si>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</si>
  <si>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</si>
  <si>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</si>
  <si>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</si>
  <si>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</si>
  <si>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</si>
  <si>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</si>
  <si>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</si>
  <si>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</si>
  <si>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</si>
  <si>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</si>
  <si>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</si>
  <si>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</si>
  <si>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</si>
  <si>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</si>
  <si>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</si>
  <si>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</si>
  <si>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</si>
  <si>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</si>
  <si>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</si>
  <si>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</si>
  <si>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</si>
  <si>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</si>
  <si>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</si>
  <si>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</si>
  <si>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</si>
  <si>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</si>
  <si>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</si>
  <si>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</si>
  <si>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</si>
  <si>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</si>
  <si>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</si>
  <si>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</si>
  <si>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</si>
  <si>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</si>
  <si>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</si>
  <si>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</si>
  <si>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</si>
  <si>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</si>
  <si>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</si>
  <si>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</si>
  <si>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</si>
  <si>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</si>
  <si>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</si>
  <si>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</si>
  <si>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</si>
  <si>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</si>
  <si>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</si>
  <si>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</si>
  <si>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</si>
  <si>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</si>
  <si>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</si>
  <si>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</si>
  <si>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</si>
  <si>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</si>
  <si>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</si>
  <si>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</si>
  <si>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</si>
  <si>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</si>
  <si>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</si>
  <si>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</si>
  <si>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</si>
  <si>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</si>
  <si>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</si>
  <si>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</si>
  <si>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</si>
  <si>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</si>
  <si>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</si>
  <si>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</si>
  <si>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</si>
  <si>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</si>
  <si>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</si>
  <si>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</si>
  <si>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</si>
  <si>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</si>
  <si>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</si>
  <si>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</si>
  <si>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</si>
  <si>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</si>
  <si>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</si>
  <si>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</si>
  <si>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</si>
  <si>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</si>
  <si>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</si>
  <si>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</si>
  <si>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</si>
  <si>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</si>
  <si>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</si>
  <si>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</si>
  <si>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</si>
  <si>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</si>
  <si>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</si>
  <si>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</si>
  <si>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</si>
  <si>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</si>
  <si>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</si>
  <si>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</si>
  <si>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</si>
  <si>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</si>
  <si>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</si>
  <si>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</si>
  <si>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</si>
  <si>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</si>
  <si>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</si>
  <si>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</si>
  <si>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</si>
  <si>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</si>
  <si>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</si>
  <si>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</si>
  <si>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</si>
  <si>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</si>
  <si>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</si>
  <si>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</si>
  <si>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</si>
  <si>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</si>
  <si>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</si>
  <si>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</si>
  <si>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</si>
  <si>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</si>
  <si>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</si>
  <si>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</si>
  <si>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</si>
  <si>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</si>
  <si>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</si>
  <si>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</si>
  <si>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</si>
  <si>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</si>
  <si>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</si>
  <si>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</si>
  <si>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</si>
  <si>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</si>
  <si>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</si>
  <si>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</si>
  <si>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</si>
  <si>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</si>
  <si>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</si>
  <si>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</si>
  <si>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</si>
  <si>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</si>
  <si>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</si>
  <si>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</si>
  <si>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</si>
  <si>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</si>
  <si>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</si>
  <si>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</si>
  <si>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</si>
  <si>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</si>
  <si>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</si>
  <si>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</si>
  <si>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</si>
  <si>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</si>
  <si>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</si>
  <si>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</si>
  <si>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</si>
  <si>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</si>
  <si>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</si>
  <si>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</si>
  <si>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</si>
  <si>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</si>
  <si>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</si>
  <si>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</si>
  <si>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</si>
  <si>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</si>
  <si>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</si>
  <si>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</si>
  <si>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</si>
  <si>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</si>
  <si>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</si>
  <si>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</si>
  <si>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</si>
  <si>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</si>
  <si>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</si>
  <si>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</si>
  <si>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</si>
  <si>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</si>
  <si>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</si>
  <si>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</si>
  <si>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</si>
  <si>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</si>
  <si>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</si>
  <si>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</si>
  <si>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</si>
  <si>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</si>
  <si>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</si>
  <si>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</si>
  <si>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</si>
  <si>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</si>
  <si>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</si>
  <si>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</si>
  <si>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</si>
  <si>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</si>
  <si>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</si>
  <si>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</si>
  <si>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</si>
  <si>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</si>
  <si>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</si>
  <si>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</si>
  <si>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</si>
  <si>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</si>
  <si>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</si>
  <si>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</si>
  <si>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</si>
  <si>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</si>
  <si>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</si>
  <si>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</si>
  <si>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</si>
  <si>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</si>
  <si>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</si>
  <si>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</si>
  <si>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</si>
  <si>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</si>
  <si>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</si>
  <si>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</si>
  <si>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</si>
  <si>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</si>
  <si>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</si>
  <si>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</si>
  <si>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</si>
  <si>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</si>
  <si>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</si>
  <si>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</si>
  <si>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</si>
  <si>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</si>
  <si>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</si>
  <si>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</si>
  <si>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</si>
  <si>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</si>
  <si>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</si>
  <si>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</si>
  <si>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</si>
  <si>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</si>
  <si>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</si>
  <si>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</si>
  <si>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</si>
  <si>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</si>
  <si>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</si>
  <si>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</si>
  <si>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</si>
  <si>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</si>
  <si>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</si>
  <si>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</si>
  <si>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</si>
  <si>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</si>
  <si>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</si>
  <si>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</si>
  <si>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</si>
  <si>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</si>
  <si>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</si>
  <si>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</si>
  <si>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</si>
  <si>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</si>
  <si>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</si>
  <si>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</si>
  <si>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</si>
  <si>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</si>
  <si>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</si>
  <si>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</si>
  <si>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</si>
  <si>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</si>
  <si>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</si>
  <si>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</si>
  <si>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</si>
  <si>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</si>
  <si>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</si>
  <si>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</si>
  <si>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</si>
  <si>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</si>
  <si>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</si>
  <si>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</si>
  <si>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</si>
  <si>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</si>
  <si>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</si>
  <si>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</si>
  <si>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</si>
  <si>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</si>
  <si>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</si>
  <si>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</si>
  <si>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</si>
  <si>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</si>
  <si>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</si>
  <si>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</si>
  <si>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</si>
  <si>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</si>
  <si>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</si>
  <si>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</si>
  <si>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</si>
  <si>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</si>
  <si>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</si>
  <si>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</si>
  <si>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</si>
  <si>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</si>
  <si>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</si>
  <si>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</si>
  <si>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</si>
  <si>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</si>
  <si>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</si>
  <si>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</si>
  <si>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</si>
  <si>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</si>
  <si>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</si>
  <si>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</si>
  <si>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</si>
  <si>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</si>
  <si>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</si>
  <si>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</si>
  <si>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</si>
  <si>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</si>
  <si>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</si>
  <si>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</si>
  <si>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</si>
  <si>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</si>
  <si>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</si>
  <si>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</si>
  <si>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</si>
  <si>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</si>
  <si>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</si>
  <si>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</si>
  <si>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</si>
  <si>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</si>
  <si>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</si>
  <si>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</si>
  <si>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</si>
  <si>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</si>
  <si>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</si>
  <si>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</si>
  <si>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</si>
  <si>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</si>
  <si>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</si>
  <si>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</si>
  <si>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</si>
  <si>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</si>
  <si>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</si>
  <si>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</si>
  <si>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</si>
  <si>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</si>
  <si>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</si>
  <si>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</si>
  <si>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</si>
  <si>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</si>
  <si>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</si>
  <si>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</si>
  <si>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</si>
  <si>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</si>
  <si>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</si>
  <si>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</si>
  <si>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</si>
  <si>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</si>
  <si>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</si>
  <si>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</si>
  <si>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</si>
  <si>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</si>
  <si>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</si>
  <si>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</si>
  <si>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</si>
  <si>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</si>
  <si>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</si>
  <si>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</si>
  <si>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</si>
  <si>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</si>
  <si>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</si>
  <si>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</si>
  <si>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</si>
  <si>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</si>
  <si>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</si>
  <si>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</si>
  <si>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</si>
  <si>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</si>
  <si>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</si>
  <si>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</si>
  <si>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</si>
  <si>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</si>
  <si>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</si>
  <si>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</si>
  <si>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</si>
  <si>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</si>
  <si>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</si>
  <si>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</si>
  <si>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</si>
  <si>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</si>
  <si>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</si>
  <si>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</si>
  <si>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</si>
  <si>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</si>
  <si>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</si>
  <si>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</si>
  <si>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</si>
  <si>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</si>
  <si>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</si>
  <si>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</si>
  <si>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</si>
  <si>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</si>
  <si>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</si>
  <si>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</si>
  <si>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</si>
  <si>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</si>
  <si>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</si>
  <si>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</si>
  <si>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</si>
  <si>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</si>
  <si>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</si>
  <si>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</si>
  <si>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</si>
  <si>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</si>
  <si>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</si>
  <si>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</si>
  <si>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</si>
  <si>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</si>
  <si>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</si>
  <si>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</si>
  <si>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</si>
  <si>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</si>
  <si>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</si>
  <si>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</si>
  <si>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</si>
  <si>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</si>
  <si>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</si>
  <si>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</si>
  <si>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</si>
  <si>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</si>
  <si>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</si>
  <si>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</si>
  <si>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</si>
  <si>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</si>
  <si>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</si>
  <si>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</si>
  <si>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</si>
  <si>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</si>
  <si>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</si>
  <si>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</si>
  <si>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</si>
  <si>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</si>
  <si>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</si>
  <si>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</si>
  <si>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</si>
  <si>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</si>
  <si>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</si>
  <si>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</si>
  <si>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</si>
  <si>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</si>
  <si>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</si>
  <si>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</si>
  <si>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</si>
  <si>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</si>
  <si>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</si>
  <si>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</si>
  <si>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</si>
  <si>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</si>
  <si>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</si>
  <si>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</si>
  <si>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</si>
  <si>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</si>
  <si>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</si>
  <si>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</si>
  <si>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</si>
  <si>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</si>
  <si>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</si>
  <si>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</si>
  <si>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</si>
  <si>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</si>
  <si>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</si>
  <si>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</si>
  <si>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</si>
  <si>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</si>
  <si>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</si>
  <si>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</si>
  <si>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</si>
  <si>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</si>
  <si>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</si>
  <si>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</si>
  <si>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</si>
  <si>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</si>
  <si>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</si>
  <si>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</si>
  <si>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</si>
  <si>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</si>
  <si>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</si>
  <si>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</si>
  <si>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</si>
  <si>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</si>
  <si>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</si>
  <si>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</si>
  <si>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</si>
  <si>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</si>
  <si>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</si>
  <si>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</si>
  <si>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</si>
  <si>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</si>
  <si>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</si>
  <si>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</si>
  <si>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</si>
  <si>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</si>
  <si>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</si>
  <si>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</si>
  <si>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</si>
  <si>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</si>
  <si>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</si>
  <si>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</si>
  <si>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</si>
  <si>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</si>
  <si>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</si>
  <si>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</si>
  <si>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</si>
  <si>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</si>
  <si>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</si>
  <si>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</si>
  <si>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</si>
  <si>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</si>
  <si>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</si>
  <si>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</si>
  <si>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</si>
  <si>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</si>
  <si>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</si>
  <si>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</si>
  <si>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</si>
  <si>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</si>
  <si>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</si>
  <si>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</si>
  <si>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</si>
  <si>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</si>
  <si>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</si>
  <si>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</si>
  <si>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</si>
  <si>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</si>
  <si>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</si>
  <si>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</si>
  <si>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</si>
  <si>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</si>
  <si>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</si>
  <si>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</si>
  <si>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</si>
  <si>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</si>
  <si>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</si>
  <si>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</si>
  <si>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</si>
  <si>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</si>
  <si>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</si>
  <si>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</si>
  <si>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</si>
  <si>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</si>
  <si>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</si>
  <si>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</si>
  <si>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</si>
  <si>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</si>
  <si>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</si>
  <si>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</si>
  <si>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</si>
  <si>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</si>
  <si>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</si>
  <si>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</si>
  <si>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</si>
  <si>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</si>
  <si>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</si>
  <si>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</si>
  <si>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</si>
  <si>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</si>
  <si>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</si>
  <si>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</si>
  <si>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</si>
  <si>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</si>
  <si>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</si>
  <si>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</si>
  <si>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</si>
  <si>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</si>
  <si>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</si>
  <si>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</si>
  <si>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</si>
  <si>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</si>
  <si>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</si>
  <si>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</si>
  <si>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</si>
  <si>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</si>
  <si>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</si>
  <si>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</si>
  <si>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</si>
  <si>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</si>
  <si>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</si>
  <si>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</si>
  <si>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</si>
  <si>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</si>
  <si>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</si>
  <si>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</si>
  <si>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</si>
  <si>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</si>
  <si>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</si>
  <si>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</si>
  <si>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</si>
  <si>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</si>
  <si>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</si>
  <si>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</si>
  <si>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</si>
  <si>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</si>
  <si>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</si>
  <si>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</si>
  <si>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</si>
  <si>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</si>
  <si>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</si>
  <si>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</si>
  <si>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</si>
  <si>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</si>
  <si>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</si>
  <si>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</si>
  <si>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</si>
  <si>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</si>
  <si>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</si>
  <si>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</si>
  <si>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</si>
  <si>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</si>
  <si>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</si>
  <si>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</si>
  <si>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</si>
  <si>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</si>
  <si>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</si>
  <si>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</si>
  <si>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</si>
  <si>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</si>
  <si>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</si>
  <si>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</si>
  <si>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</si>
  <si>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</si>
  <si>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</si>
  <si>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jed0267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</si>
  <si>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</si>
  <si>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</si>
  <si>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</si>
  <si>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</si>
  <si>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</si>
  <si>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</si>
  <si>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</si>
  <si>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</si>
  <si>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PCM-20251128-00000608</t>
  </si>
  <si>
    <t xml:space="preserve">at site TS </t>
  </si>
  <si>
    <t>PCM-20251128-00000663</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</si>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</sst>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326.64825613425637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45989.596682060183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45989.596682060183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45989.596682060183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45989.596682060183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45989.596682060183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45989.596682060183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45989.596682060183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45989.596682060183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45989.596682060183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45989.596682060183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45989.596682060183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45989.596682060183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45989.596682060183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45989.596682060183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45989.596682060183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45989.596682060183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45989.596682060183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45989.596682060183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45989.596682060183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45989.596682060183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45989.596682060183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45989.596682060183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45989.596682060183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45989.596682060183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45989.596682060183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45989.596682060183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45989.596682060183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45989.596682060183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45989.596682060183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45989.596682060183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45989.596682060183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45989.596682060183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45989.596682060183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45989.596682060183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45989.596682060183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45989.596682060183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45989.596682060183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45989.596682060183</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AE82D3E-2CEE-42EC-B173-173F7B05BCB0}"/>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pane ySplit="1" topLeftCell="A2" activePane="bottomLeft" state="frozen"/>
      <selection pane="bottomLeft" activeCell="F6" sqref="F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164.59684409722104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5.2092630787010421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0.95587187499768334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45989.596682060183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45989.596682060183</v>
      </c>
      <c r="H7" s="100"/>
      <c r="I7" s="18" t="str">
        <f>IFERROR(VLOOKUP(D7,DB!A:F,6,0),"")</f>
        <v/>
      </c>
      <c r="J7" s="18" t="str">
        <f>IFERROR(VLOOKUP(D7,DB!A:G,7,0),"")</f>
        <v/>
      </c>
      <c r="K7" s="19" t="s">
        <v>39113</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45989.596682060183</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45989.596682060183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45989.596682060183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45989.596682060183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45989.596682060183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45989.596682060183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45989.596682060183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45989.596682060183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45989.596682060183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45989.596682060183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45989.596682060183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45989.596682060183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45989.596682060183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45989.596682060183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45989.596682060183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45989.596682060183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45989.596682060183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45989.596682060183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45989.596682060183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45989.596682060183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45989.596682060183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45989.596682060183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45989.596682060183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45989.596682060183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45989.596682060183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45989.596682060183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45989.596682060183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45989.596682060183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45989.596682060183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45989.596682060183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45989.596682060183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45989.596682060183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45989.596682060183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45989.596682060183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45989.596682060183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45989.596682060183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45989.596682060183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45989.596682060183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45989.596682060183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45989.596682060183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45989.596682060183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45989.596682060183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45989.596682060183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45989.596682060183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45989.596682060183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45989.596682060183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45989.596682060183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45989.596682060183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45989.596682060183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45989.596682060183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45989.596682060183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45989.596682060183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45989.596682060183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45989.596682060183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45989.596682060183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45989.596682060183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45989.596682060183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45989.596682060183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45989.596682060183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45989.596682060183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45989.596682060183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45989.596682060183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45989.596682060183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45989.596682060183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45989.596682060183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45989.596682060183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45989.596682060183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45989.596682060183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45989.596682060183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45989.596682060183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45989.596682060183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45989.596682060183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45989.596682060183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45989.596682060183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45989.596682060183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45989.596682060183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45989.596682060183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45989.596682060183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45989.596682060183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45989.596682060183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45989.596682060183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45989.596682060183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45989.596682060183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45989.596682060183</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45989.596682060183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45989.596682060183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45989.596682060183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45989.596682060183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45989.596682060183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45989.596682060183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45989.596682060183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45989.596682060183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45989.596682060183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45989.596682060183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45989.596682060183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45989.596682060183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45989.596682060183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45989.596682060183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45989.596682060183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45989.596682060183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45989.596682060183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45989.596682060183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45989.596682060183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45989.596682060183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45989.596682060183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45989.596682060183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45989.596682060183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45989.596682060183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45989.596682060183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45989.596682060183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45989.596682060183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45989.596682060183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45989.596682060183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45989.596682060183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45989.596682060183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45989.596682060183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45989.596682060183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45989.596682060183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45989.596682060183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45989.596682060183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45989.596682060183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45989.596682060183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45989.596682060183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45989.596682060183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45989.596682060183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45989.596682060183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45989.596682060183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45989.596682060183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45989.596682060183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45989.596682060183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45989.596682060183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45989.596682060183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45989.596682060183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45989.596682060183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45989.596682060183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45989.596682060183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45989.596682060183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45989.596682060183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45989.596682060183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45989.596682060183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45989.596682060183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45989.596682060183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45989.596682060183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45989.596682060183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45989.596682060183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45989.596682060183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45989.596682060183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45989.596682060183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45989.596682060183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45989.596682060183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45989.596682060183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45989.596682060183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45989.596682060183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45989.596682060183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45989.596682060183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45989.596682060183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45989.596682060183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45989.596682060183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45989.596682060183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45989.596682060183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45989.596682060183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45989.596682060183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45989.596682060183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45989.596682060183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45989.596682060183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45989.596682060183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45989.596682060183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45989.596682060183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45989.596682060183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45989.596682060183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45989.596682060183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45989.596682060183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45989.596682060183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45989.596682060183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45989.596682060183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45989.596682060183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45989.596682060183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45989.596682060183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45989.596682060183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45989.596682060183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45989.596682060183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45989.596682060183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45989.596682060183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45989.596682060183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45989.596682060183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45989.596682060183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45989.596682060183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45989.596682060183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45989.596682060183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45989.596682060183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45989.596682060183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45989.596682060183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45989.596682060183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45989.596682060183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45989.596682060183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45989.596682060183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45989.596682060183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45989.596682060183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45989.596682060183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45989.596682060183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45989.596682060183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45989.596682060183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45989.596682060183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45989.596682060183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45989.596682060183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45989.596682060183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45989.596682060183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45989.596682060183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45989.596682060183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45989.596682060183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45989.596682060183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45989.596682060183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45989.596682060183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45989.596682060183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45989.596682060183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45989.596682060183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45989.596682060183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45989.596682060183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45989.596682060183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45989.596682060183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45989.596682060183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45989.596682060183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45989.596682060183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45989.596682060183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45989.596682060183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45989.596682060183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45989.596682060183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45989.596682060183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45989.596682060183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45989.596682060183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45989.596682060183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45989.596682060183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45989.596682060183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45989.596682060183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45989.596682060183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45989.596682060183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45989.596682060183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45989.596682060183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45989.596682060183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45989.596682060183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45989.596682060183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45989.596682060183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45989.596682060183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45989.596682060183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45989.596682060183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45989.596682060183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45989.596682060183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45989.596682060183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45989.596682060183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45989.596682060183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45989.596682060183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45989.596682060183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45989.596682060183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45989.596682060183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45989.596682060183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45989.596682060183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45989.596682060183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45989.596682060183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45989.596682060183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45989.596682060183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45989.596682060183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45989.596682060183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45989.596682060183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45989.596682060183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45989.596682060183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45989.596682060183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45989.596682060183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45989.596682060183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45989.596682060183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45989.596682060183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45989.596682060183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45989.596682060183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45989.596682060183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45989.596682060183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45989.596682060183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45989.596682060183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45989.596682060183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45989.596682060183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45989.596682060183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45989.596682060183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45989.596682060183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45989.596682060183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45989.596682060183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45989.596682060183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45989.596682060183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45989.596682060183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45989.596682060183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45989.596682060183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45989.596682060183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45989.596682060183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45989.596682060183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45989.596682060183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45989.596682060183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45989.596682060183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45989.596682060183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45989.596682060183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45989.596682060183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45989.596682060183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45989.596682060183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45989.596682060183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45989.596682060183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45989.596682060183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45989.596682060183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45989.596682060183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45989.596682060183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45989.596682060183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45989.596682060183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45989.596682060183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45989.596682060183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45989.596682060183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45989.596682060183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45989.596682060183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45989.596682060183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45989.596682060183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45989.596682060183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45989.596682060183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45989.596682060183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45989.596682060183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45989.596682060183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45989.596682060183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45989.596682060183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45989.596682060183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45989.596682060183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45989.596682060183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45989.596682060183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45989.596682060183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45989.596682060183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45989.596682060183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45989.596682060183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45989.596682060183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45989.596682060183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45989.596682060183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45989.596682060183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45989.596682060183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45989.596682060183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45989.596682060183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45989.596682060183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45989.596682060183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45989.596682060183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45989.596682060183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45989.596682060183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45989.596682060183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45989.596682060183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45989.596682060183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45989.596682060183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45989.596682060183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45989.596682060183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45989.596682060183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45989.596682060183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45989.596682060183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45989.596682060183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45989.596682060183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45989.596682060183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45989.596682060183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45989.596682060183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45989.596682060183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45989.596682060183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45989.596682060183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45989.596682060183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45989.596682060183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45989.596682060183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45989.596682060183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45989.596682060183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45989.596682060183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45989.596682060183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45989.596682060183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45989.596682060183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45989.596682060183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45989.596682060183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45989.596682060183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45989.596682060183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45989.596682060183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45989.596682060183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45989.596682060183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45989.596682060183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45989.596682060183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45989.596682060183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45989.596682060183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45989.596682060183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45989.596682060183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45989.596682060183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45989.596682060183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45989.596682060183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45989.596682060183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45989.596682060183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45989.596682060183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45989.596682060183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45989.596682060183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45989.596682060183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45989.596682060183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45989.596682060183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45989.596682060183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45989.596682060183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45989.596682060183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45989.596682060183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45989.596682060183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45989.596682060183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45989.596682060183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45989.596682060183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45989.596682060183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45989.596682060183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45989.596682060183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45989.596682060183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45989.596682060183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45989.596682060183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45989.596682060183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45989.596682060183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45989.596682060183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45989.596682060183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45989.596682060183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45989.596682060183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45989.596682060183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45989.596682060183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45989.596682060183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45989.596682060183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45989.596682060183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45989.596682060183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45989.596682060183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45989.596682060183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45989.596682060183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45989.596682060183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45989.596682060183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45989.596682060183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45989.596682060183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45989.596682060183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45989.596682060183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45989.596682060183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45989.596682060183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45989.596682060183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45989.596682060183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45989.596682060183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45989.596682060183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45989.596682060183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45989.596682060183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45989.596682060183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45989.596682060183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45989.596682060183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45989.596682060183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45989.596682060183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45989.596682060183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45989.596682060183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45989.596682060183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45989.596682060183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45989.596682060183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45989.596682060183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45989.596682060183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45989.596682060183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45989.596682060183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45989.596682060183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45989.596682060183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45989.596682060183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45989.596682060183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45989.596682060183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45989.596682060183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45989.596682060183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45989.596682060183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45989.596682060183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45989.596682060183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45989.596682060183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45989.596682060183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45989.596682060183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45989.596682060183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45989.596682060183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45989.596682060183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45989.596682060183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45989.596682060183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45989.596682060183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45989.596682060183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45989.596682060183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45989.596682060183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45989.596682060183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45989.596682060183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45989.596682060183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45989.596682060183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45989.596682060183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45989.596682060183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45989.596682060183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45989.596682060183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45989.596682060183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45989.596682060183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45989.596682060183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45989.596682060183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45989.596682060183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45989.596682060183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45989.596682060183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45989.596682060183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45989.596682060183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45989.596682060183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45989.596682060183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45989.596682060183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45989.596682060183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45989.596682060183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45989.596682060183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45989.596682060183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45989.596682060183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45989.596682060183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45989.596682060183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45989.596682060183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45989.596682060183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45989.596682060183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45989.596682060183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45989.596682060183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45989.596682060183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45989.596682060183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45989.596682060183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45989.596682060183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45989.596682060183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45989.596682060183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45989.596682060183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45989.596682060183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45989.596682060183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45989.596682060183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45989.596682060183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45989.596682060183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45989.596682060183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45989.596682060183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45989.596682060183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45989.596682060183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45989.596682060183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45989.596682060183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45989.596682060183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45989.596682060183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45989.596682060183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45989.596682060183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45989.596682060183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45989.596682060183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45989.596682060183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45989.596682060183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45989.596682060183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45989.596682060183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45989.596682060183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45989.596682060183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45989.596682060183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45989.596682060183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45989.596682060183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45989.596682060183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45989.596682060183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45989.596682060183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45989.596682060183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45989.596682060183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45989.596682060183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45989.596682060183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45989.596682060183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45989.596682060183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45989.596682060183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45989.596682060183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45989.596682060183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45989.596682060183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45989.596682060183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45989.596682060183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45989.596682060183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45989.596682060183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45989.596682060183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45989.596682060183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45989.596682060183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45989.596682060183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45989.596682060183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45989.596682060183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45989.596682060183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45989.596682060183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45989.596682060183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45989.596682060183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45989.596682060183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45989.596682060183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45989.596682060183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45989.596682060183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45989.596682060183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45989.596682060183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45989.596682060183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45989.596682060183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45989.596682060183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45989.596682060183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45989.596682060183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45989.596682060183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45989.596682060183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45989.596682060183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45989.596682060183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45989.596682060183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45989.596682060183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45989.596682060183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45989.596682060183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45989.596682060183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45989.596682060183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45989.596682060183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45989.596682060183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45989.596682060183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45989.596682060183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45989.596682060183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45989.596682060183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45989.596682060183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45989.596682060183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45989.596682060183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45989.596682060183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45989.596682060183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45989.596682060183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45989.596682060183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45989.596682060183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45989.596682060183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45989.596682060183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45989.596682060183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45989.596682060183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45989.596682060183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45989.596682060183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45989.596682060183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45989.596682060183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45989.596682060183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45989.596682060183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45989.596682060183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45989.596682060183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45989.596682060183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45989.596682060183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45989.596682060183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45989.596682060183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45989.596682060183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45989.596682060183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45989.596682060183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45989.596682060183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45989.596682060183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45989.596682060183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45989.596682060183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45989.596682060183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45989.596682060183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45989.596682060183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45989.596682060183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45989.596682060183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45989.596682060183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45989.596682060183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45989.596682060183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45989.596682060183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45989.596682060183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45989.596682060183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45989.596682060183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45989.596682060183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45989.596682060183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45989.596682060183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45989.596682060183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45989.596682060183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45989.596682060183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45989.596682060183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45989.596682060183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45989.596682060183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45989.596682060183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45989.596682060183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45989.596682060183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45989.596682060183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45989.596682060183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45989.596682060183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45989.596682060183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45989.596682060183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45989.596682060183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45989.596682060183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45989.596682060183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45989.596682060183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45989.596682060183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45989.596682060183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45989.596682060183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45989.596682060183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45989.596682060183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45989.596682060183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45989.596682060183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45989.596682060183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45989.596682060183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45989.596682060183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45989.596682060183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45989.596682060183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45989.596682060183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45989.596682060183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45989.596682060183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45989.596682060183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45989.596682060183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45989.596682060183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45989.596682060183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45989.596682060183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45989.596682060183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45989.596682060183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45989.596682060183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45989.596682060183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45989.596682060183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45989.596682060183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45989.596682060183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45989.596682060183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45989.596682060183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45989.596682060183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45989.596682060183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45989.596682060183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45989.596682060183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45989.596682060183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45989.596682060183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45989.596682060183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45989.596682060183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45989.596682060183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45989.596682060183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45989.596682060183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45989.596682060183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45989.596682060183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45989.596682060183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45989.596682060183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45989.596682060183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45989.596682060183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45989.596682060183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45989.596682060183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45989.596682060183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45989.596682060183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45989.596682060183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45989.596682060183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45989.596682060183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45989.596682060183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45989.596682060183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45989.596682060183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45989.596682060183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45989.596682060183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45989.596682060183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45989.596682060183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45989.596682060183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45989.596682060183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45989.596682060183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45989.596682060183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45989.596682060183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45989.596682060183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45989.596682060183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45989.596682060183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45989.596682060183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45989.596682060183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45989.596682060183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45989.596682060183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45989.596682060183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45989.596682060183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45989.596682060183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45989.596682060183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45989.596682060183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45989.596682060183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45989.596682060183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45989.596682060183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45989.596682060183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45989.596682060183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45989.596682060183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45989.596682060183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45989.596682060183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45989.596682060183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45989.596682060183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45989.596682060183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45989.596682060183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45989.596682060183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45989.596682060183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45989.596682060183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45989.596682060183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45989.596682060183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45989.596682060183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45989.596682060183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45989.596682060183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45989.596682060183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45989.596682060183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45989.596682060183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45989.596682060183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45989.596682060183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45989.596682060183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45989.596682060183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45989.596682060183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45989.596682060183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45989.596682060183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45989.596682060183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45989.596682060183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45989.596682060183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45989.596682060183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45989.596682060183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45989.596682060183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45989.596682060183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45989.596682060183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45989.596682060183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45989.596682060183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45989.596682060183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45989.596682060183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45989.596682060183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45989.596682060183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45989.596682060183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45989.596682060183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45989.596682060183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45989.596682060183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45989.596682060183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45989.596682060183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45989.596682060183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45989.596682060183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45989.596682060183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45989.596682060183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45989.596682060183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45989.596682060183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45989.596682060183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45989.596682060183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45989.596682060183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45989.596682060183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45989.596682060183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45989.596682060183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45989.596682060183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45989.596682060183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45989.596682060183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45989.596682060183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45989.596682060183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45989.596682060183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45989.596682060183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45989.596682060183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45989.596682060183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45989.596682060183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45989.596682060183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45989.596682060183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45989.596682060183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45989.596682060183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45989.596682060183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45989.596682060183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45989.596682060183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45989.596682060183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45989.596682060183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45989.596682060183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45989.596682060183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45989.596682060183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45989.596682060183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45989.596682060183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45989.596682060183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45989.596682060183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45989.596682060183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45989.596682060183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45989.596682060183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45989.596682060183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45989.596682060183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45989.596682060183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45989.596682060183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45989.596682060183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45989.596682060183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45989.596682060183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45989.596682060183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45989.596682060183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45989.596682060183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45989.596682060183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45989.596682060183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45989.596682060183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45989.596682060183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45989.596682060183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45989.596682060183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45989.596682060183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45989.596682060183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45989.596682060183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45989.596682060183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45989.596682060183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45989.596682060183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45989.596682060183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45989.596682060183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45989.596682060183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45989.596682060183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45989.596682060183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45989.596682060183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45989.596682060183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45989.596682060183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45989.596682060183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45989.596682060183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45989.596682060183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45989.596682060183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45989.596682060183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45989.596682060183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45989.596682060183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45989.596682060183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45989.596682060183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45989.596682060183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45989.596682060183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45989.596682060183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45989.596682060183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45989.596682060183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45989.596682060183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45989.596682060183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45989.596682060183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45989.596682060183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45989.596682060183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45989.596682060183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45989.596682060183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45989.596682060183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45989.596682060183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45989.596682060183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45989.596682060183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45989.596682060183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45989.596682060183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45989.596682060183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45989.596682060183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45989.596682060183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45989.596682060183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45989.596682060183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45989.596682060183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45989.596682060183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45989.596682060183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45989.596682060183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45989.596682060183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45989.596682060183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45989.596682060183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45989.596682060183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45989.596682060183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45989.596682060183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45989.596682060183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45989.596682060183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45989.596682060183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45989.596682060183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45989.596682060183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45989.596682060183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45989.596682060183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45989.596682060183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45989.596682060183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45989.596682060183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45989.596682060183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45989.596682060183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45989.596682060183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45989.596682060183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45989.596682060183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45989.596682060183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45989.596682060183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45989.596682060183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45989.596682060183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45989.596682060183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45989.596682060183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45989.596682060183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45989.596682060183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45989.596682060183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45989.596682060183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45989.596682060183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45989.596682060183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45989.596682060183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45989.596682060183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45989.596682060183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45989.596682060183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45989.596682060183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45989.596682060183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45989.596682060183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45989.596682060183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45989.596682060183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45989.596682060183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45989.596682060183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45989.596682060183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45989.596682060183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45989.596682060183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45989.596682060183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45989.596682060183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45989.596682060183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45989.596682060183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45989.596682060183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45989.596682060183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45989.596682060183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45989.596682060183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45989.596682060183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45989.596682060183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45989.596682060183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45989.596682060183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45989.596682060183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45989.596682060183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45989.596682060183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45989.596682060183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45989.596682060183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45989.596682060183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45989.596682060183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45989.596682060183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45989.596682060183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45989.596682060183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45989.596682060183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45989.596682060183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45989.596682060183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45989.596682060183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45989.596682060183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45989.596682060183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45989.596682060183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45989.596682060183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45989.596682060183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45989.596682060183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45989.596682060183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45989.596682060183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45989.596682060183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45989.596682060183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45989.596682060183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45989.596682060183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45989.596682060183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45989.596682060183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45989.596682060183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45989.596682060183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45989.596682060183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45989.596682060183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45989.596682060183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45989.596682060183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45989.596682060183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45989.596682060183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45989.596682060183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45989.596682060183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45989.596682060183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45989.596682060183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45989.596682060183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45989.596682060183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45989.596682060183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45989.596682060183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45989.596682060183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45989.596682060183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45989.596682060183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45989.596682060183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45989.596682060183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45989.596682060183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45989.596682060183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45989.596682060183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45989.596682060183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45989.596682060183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45989.596682060183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45989.596682060183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45989.596682060183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45989.596682060183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45989.596682060183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45989.596682060183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45989.596682060183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45989.596682060183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45989.596682060183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45989.596682060183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45989.596682060183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45989.596682060183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45989.596682060183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45989.596682060183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45989.596682060183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45989.596682060183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45989.596682060183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45989.596682060183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45989.596682060183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45989.596682060183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45989.596682060183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45989.596682060183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45989.596682060183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45989.596682060183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45989.596682060183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45989.596682060183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45989.596682060183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45989.596682060183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45989.596682060183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286.11596446758631</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45989.596682060183</v>
      </c>
      <c r="H3" s="92"/>
      <c r="I3" s="110" t="str">
        <f>IFERROR(VLOOKUP(D3,DB!A:F,6,0),"")</f>
        <v/>
      </c>
      <c r="J3" s="110" t="str">
        <f>IFERROR(VLOOKUP(D3,DB!A:G,7,0),"")</f>
        <v/>
      </c>
      <c r="K3" s="94"/>
      <c r="L3" s="88" t="str">
        <f>IFERROR(VLOOKUP(D3,DB!A:I,9,0),"")</f>
        <v/>
      </c>
    </row>
    <row r="4" spans="1:16" ht="15" customHeight="1">
      <c r="A4" s="110"/>
      <c r="B4" s="88" t="str">
        <f>IFERROR(VLOOKUP(D4,DB!A:K,11,0),"")</f>
        <v>R4</v>
      </c>
      <c r="C4" s="90"/>
      <c r="D4" s="88" t="s">
        <v>39116</v>
      </c>
      <c r="E4" s="91"/>
      <c r="F4" s="92"/>
      <c r="G4" s="93">
        <f t="shared" ca="1" si="0"/>
        <v>45989.596682060183</v>
      </c>
      <c r="H4" s="92"/>
      <c r="I4" s="110" t="str">
        <f>IFERROR(VLOOKUP(D4,DB!A:F,6,0),"")</f>
        <v>SCECO</v>
      </c>
      <c r="J4" s="110" t="str">
        <f>IFERROR(VLOOKUP(D4,DB!A:G,7,0),"")</f>
        <v>New BB</v>
      </c>
      <c r="K4" s="94"/>
      <c r="L4" s="88" t="str">
        <f>IFERROR(VLOOKUP(D4,DB!A:I,9,0),"")</f>
        <v>Zain</v>
      </c>
    </row>
    <row r="5" spans="1:16" ht="15" customHeight="1">
      <c r="A5" s="110"/>
      <c r="B5" s="88" t="str">
        <f>IFERROR(VLOOKUP(D5,DB!A:K,11,0),"")</f>
        <v/>
      </c>
      <c r="C5" s="90"/>
      <c r="D5" s="88"/>
      <c r="E5" s="91"/>
      <c r="F5" s="92"/>
      <c r="G5" s="93">
        <f t="shared" ref="G5:G68" ca="1" si="1">IFERROR(NOW()-F5,"")</f>
        <v>45989.596682060183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45989.596682060183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45989.596682060183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45989.596682060183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45989.596682060183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45989.596682060183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45989.596682060183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45989.596682060183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45989.596682060183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45989.596682060183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45989.596682060183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45989.596682060183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45989.596682060183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45989.596682060183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45989.596682060183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45989.596682060183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45989.596682060183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45989.596682060183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45989.596682060183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45989.596682060183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45989.596682060183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45989.596682060183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45989.596682060183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45989.596682060183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45989.596682060183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45989.596682060183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45989.596682060183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45989.596682060183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45989.596682060183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45989.596682060183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45989.596682060183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45989.596682060183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45989.596682060183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45989.596682060183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45989.596682060183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45989.596682060183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45989.596682060183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45989.596682060183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45989.596682060183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45989.596682060183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45989.596682060183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45989.596682060183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45989.596682060183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45989.596682060183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45989.596682060183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45989.596682060183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45989.596682060183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45989.596682060183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45989.596682060183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45989.596682060183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45989.596682060183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45989.596682060183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45989.596682060183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45989.596682060183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45989.596682060183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45989.596682060183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45989.596682060183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45989.596682060183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45989.596682060183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45989.596682060183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45989.596682060183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45989.596682060183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45989.596682060183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45989.596682060183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45989.596682060183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45989.596682060183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45989.596682060183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45989.596682060183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45989.596682060183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45989.596682060183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45989.596682060183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45989.596682060183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45989.596682060183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45989.596682060183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45989.596682060183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45989.596682060183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45989.596682060183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45989.596682060183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45989.596682060183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45989.596682060183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45989.596682060183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45989.596682060183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45989.596682060183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45989.596682060183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45989.596682060183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45989.596682060183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45989.596682060183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45989.596682060183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45989.596682060183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45989.596682060183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45989.596682060183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45989.596682060183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45989.596682060183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45989.596682060183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45989.596682060183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45989.596682060183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45989.596682060183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45989.596682060183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45989.596682060183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45989.596682060183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45989.596682060183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45989.596682060183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45989.596682060183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45989.596682060183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45989.596682060183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45989.596682060183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45989.596682060183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45989.596682060183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45989.596682060183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45989.596682060183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45989.596682060183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45989.596682060183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45989.596682060183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45989.596682060183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45989.596682060183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45989.596682060183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45989.596682060183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45989.596682060183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45989.596682060183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45989.596682060183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45989.596682060183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45989.596682060183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45989.596682060183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45989.596682060183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45989.596682060183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45989.596682060183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45989.596682060183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45989.596682060183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45989.596682060183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45989.596682060183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45989.596682060183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45989.596682060183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45989.596682060183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45989.596682060183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45989.596682060183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45989.596682060183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45989.596682060183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45989.596682060183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45989.596682060183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45989.596682060183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45989.596682060183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45989.596682060183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45989.596682060183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45989.596682060183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45989.596682060183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45989.596682060183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45989.596682060183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45989.596682060183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45989.596682060183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45989.596682060183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45989.596682060183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45989.596682060183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45989.596682060183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45989.596682060183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45989.596682060183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45989.596682060183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45989.596682060183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45989.596682060183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45989.596682060183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45989.596682060183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45989.596682060183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45989.596682060183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45989.596682060183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45989.596682060183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45989.596682060183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45989.596682060183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45989.596682060183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45989.596682060183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45989.596682060183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45989.596682060183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45989.596682060183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45989.596682060183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45989.596682060183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45989.596682060183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45989.596682060183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45989.596682060183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45989.596682060183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45989.596682060183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45989.596682060183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45989.596682060183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45989.596682060183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45989.596682060183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45989.596682060183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45989.596682060183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45989.596682060183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45989.596682060183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45989.596682060183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45989.596682060183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45989.596682060183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45989.596682060183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45989.596682060183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45989.596682060183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45989.596682060183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45989.596682060183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45989.596682060183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45989.596682060183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45989.596682060183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45989.596682060183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45989.596682060183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45989.596682060183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45989.596682060183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45989.596682060183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45989.596682060183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45989.596682060183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45989.596682060183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45989.596682060183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45989.596682060183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45989.596682060183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45989.596682060183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45989.596682060183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45989.596682060183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45989.596682060183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45989.596682060183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45989.596682060183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45989.596682060183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45989.596682060183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45989.596682060183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45989.596682060183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45989.596682060183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45989.596682060183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45989.596682060183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45989.596682060183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45989.596682060183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45989.596682060183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45989.596682060183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45989.596682060183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45989.596682060183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45989.596682060183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45989.596682060183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45989.596682060183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45989.596682060183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45989.596682060183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45989.596682060183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45989.596682060183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45989.596682060183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45989.596682060183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45989.596682060183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45989.596682060183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45989.596682060183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45989.596682060183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45989.596682060183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45989.596682060183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45989.596682060183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45989.596682060183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45989.596682060183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45989.596682060183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45989.596682060183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45989.596682060183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45989.596682060183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45989.596682060183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45989.596682060183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45989.596682060183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45989.596682060183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45989.596682060183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45989.596682060183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45989.596682060183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45989.596682060183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45989.596682060183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45989.596682060183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45989.596682060183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45989.596682060183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45989.596682060183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45989.596682060183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45989.596682060183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45989.596682060183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45989.596682060183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45989.596682060183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45989.596682060183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45989.596682060183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45989.596682060183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45989.596682060183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45989.596682060183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45989.596682060183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45989.596682060183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45989.596682060183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45989.596682060183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45989.596682060183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45989.596682060183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45989.596682060183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45989.596682060183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45989.596682060183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45989.596682060183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45989.596682060183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45989.596682060183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45989.596682060183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45989.596682060183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45989.596682060183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45989.596682060183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45989.596682060183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45989.596682060183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45989.596682060183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45989.596682060183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45989.596682060183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45989.596682060183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45989.596682060183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45989.596682060183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45989.596682060183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45989.596682060183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45989.596682060183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45989.596682060183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45989.596682060183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45989.596682060183</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97.764621874994191</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63.407804745365866</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40.935570949070097</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8.2233834490689333</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148"/>
      <c r="E6" s="37"/>
      <c r="F6" s="38"/>
      <c r="G6" s="143">
        <f t="shared" ref="G6:G15" ca="1" si="2">IFERROR(NOW()-F6,"")</f>
        <v>45989.596682060183</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45989.596682060183</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45989.596682060183</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45989.596682060183</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45989.596682060183</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45989.596682060183</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45989.596682060183</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45989.596682060183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45989.596682060183</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45989.596682060183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45989.596682060183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45989.596682060183</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45989.596682060183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45989.596682060183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45989.596682060183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45989.596682060183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45989.596682060183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45989.596682060183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45989.596682060183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45989.596682060183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45989.596682060183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45989.596682060183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45989.596682060183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45989.596682060183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45989.596682060183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45989.596682060183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45989.596682060183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45989.596682060183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45989.596682060183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45989.596682060183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45989.596682060183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45989.596682060183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45989.596682060183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45989.596682060183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45989.596682060183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45989.596682060183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45989.596682060183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45989.596682060183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45989.596682060183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45989.596682060183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45989.596682060183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45989.596682060183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45989.596682060183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45989.596682060183</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2"/>
  <sheetViews>
    <sheetView tabSelected="1" workbookViewId="0">
      <selection activeCell="K3" sqref="K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1</v>
      </c>
      <c r="D2" s="123" t="s">
        <v>37984</v>
      </c>
      <c r="E2" s="106" t="s">
        <v>39021</v>
      </c>
      <c r="F2" s="125">
        <v>45989.539803240739</v>
      </c>
      <c r="G2" s="72">
        <f ca="1">IFERROR(NOW()-F2,"-")</f>
        <v>5.6878819443227258E-2</v>
      </c>
      <c r="H2" s="125">
        <v>45989.533680555556</v>
      </c>
      <c r="I2" s="123" t="str">
        <f>IFERROR(VLOOKUP(D2,DB!A:F,6,0),"")</f>
        <v>SCECO</v>
      </c>
      <c r="J2" s="123" t="str">
        <f>IFERROR(VLOOKUP(D2,DB!A:G,7,0),"")</f>
        <v>Good</v>
      </c>
      <c r="K2" s="126" t="s">
        <v>39126</v>
      </c>
      <c r="L2" s="127" t="str">
        <f>IFERROR(VLOOKUP(D2,DB!A:I,9,0),"")</f>
        <v>Latis</v>
      </c>
    </row>
    <row r="3" spans="1:16382" ht="31.5" customHeight="1">
      <c r="A3" s="122" t="s">
        <v>39127</v>
      </c>
      <c r="B3" s="123" t="str">
        <f>IFERROR(VLOOKUP(D3,DB!A:K,11,0),"")</f>
        <v>R6</v>
      </c>
      <c r="C3" s="124">
        <v>6</v>
      </c>
      <c r="D3" s="123" t="s">
        <v>31552</v>
      </c>
      <c r="E3" s="106" t="s">
        <v>39021</v>
      </c>
      <c r="F3" s="125">
        <v>45989.575277777774</v>
      </c>
      <c r="G3" s="72">
        <f t="shared" ref="G3:G5" ca="1" si="0">IFERROR(NOW()-F3,"-")</f>
        <v>2.1404282408184372E-2</v>
      </c>
      <c r="H3" s="125">
        <v>45989.567916666667</v>
      </c>
      <c r="I3" s="123" t="str">
        <f>IFERROR(VLOOKUP(D3,DB!A:F,6,0),"")</f>
        <v>SCECO+STB</v>
      </c>
      <c r="J3" s="123" t="str">
        <f>IFERROR(VLOOKUP(D3,DB!A:G,7,0),"")</f>
        <v>Dead+No BB Design</v>
      </c>
      <c r="K3" s="126" t="s">
        <v>39128</v>
      </c>
      <c r="L3" s="127" t="str">
        <f>IFERROR(VLOOKUP(D3,DB!A:I,9,0),"")</f>
        <v>Latis</v>
      </c>
    </row>
    <row r="4" spans="1:16382" ht="31.5" customHeight="1">
      <c r="A4" s="122"/>
      <c r="B4" s="123" t="str">
        <f>IFERROR(VLOOKUP(D4,DB!A:K,11,0),"")</f>
        <v/>
      </c>
      <c r="C4" s="124"/>
      <c r="D4" s="123"/>
      <c r="E4" s="106"/>
      <c r="F4" s="125"/>
      <c r="G4" s="72">
        <f t="shared" ca="1" si="0"/>
        <v>45989.596682060183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07"/>
      <c r="G5" s="72">
        <f t="shared" ca="1" si="0"/>
        <v>45989.596682060183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45989.596682060183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45989.596682060183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45989.596682060183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45989.596682060183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45989.596682060183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45989.596682060183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45989.596682060183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45989.596682060183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45989.596682060183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45989.596682060183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45989.596682060183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1"/>
      <c r="E17" s="106"/>
      <c r="F17" s="125"/>
      <c r="G17" s="72">
        <f ca="1">IFERROR(NOW()-F17,"-")</f>
        <v>45989.596682060183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45989.596682060183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45989.596682060183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45989.596682060183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45989.596682060183</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45989.596682060183</v>
      </c>
      <c r="H22" s="125"/>
      <c r="I22" s="123" t="str">
        <f>IFERROR(VLOOKUP(D22,DB!A:F,6,0),"")</f>
        <v/>
      </c>
      <c r="J22" s="123" t="str">
        <f>IFERROR(VLOOKUP(D22,DB!A:G,7,0),"")</f>
        <v/>
      </c>
      <c r="K22" s="126"/>
      <c r="L22" s="127" t="str">
        <f>IFERROR(VLOOKUP(D22,DB!A:I,9,0),"")</f>
        <v/>
      </c>
    </row>
  </sheetData>
  <dataValidations count="2">
    <dataValidation allowBlank="1" showInputMessage="1" showErrorMessage="1" sqref="E1" xr:uid="{9E1BC488-8814-4F8A-8DBE-742B3278AB71}"/>
    <dataValidation type="list" allowBlank="1" showInputMessage="1" showErrorMessage="1" sqref="E2:E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2025-11-28T11:21:32Z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