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129" documentId="120_S{2AC9BD13-BADA-5192-A53E-5A8FF88502F6}" xr6:coauthVersionLast="47" xr6:coauthVersionMax="47" xr10:uidLastSave="{6760B0F2-177F-44EA-BA8C-7554B946E8F7}"/>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G2" i="1"/>
  <c r="B5" i="5"/>
  <c r="G5" i="5"/>
  <c r="I5" i="5"/>
  <c r="J5" i="5"/>
  <c r="L5"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I2" i="9"/>
  <c r="J2" i="9"/>
  <c r="L2" i="9"/>
  <c r="B3" i="9"/>
  <c r="I3" i="9"/>
  <c r="J3" i="9"/>
  <c r="L3" i="9"/>
  <c r="B4" i="9"/>
  <c r="I4" i="9"/>
  <c r="J4" i="9"/>
  <c r="L4" i="9"/>
  <c r="B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alcChain>
</file>

<file path=xl/sharedStrings.xml><?xml version="1.0" encoding="utf-8"?>
<sst xmlns="http://schemas.openxmlformats.org/spreadsheetml/2006/main" count="180289" uniqueCount="39129">
  <si>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</si>
  <si>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</si>
  <si>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</si>
  <si>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</si>
  <si>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</si>
  <si>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</si>
  <si>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</si>
  <si>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</si>
  <si>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</si>
  <si>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</si>
  <si>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</si>
  <si>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</si>
  <si>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</si>
  <si>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</si>
  <si>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</si>
  <si>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</si>
  <si>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</si>
  <si>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</si>
  <si>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</si>
  <si>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</si>
  <si>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</si>
  <si>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</si>
  <si>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</si>
  <si>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</si>
  <si>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</si>
  <si>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</si>
  <si>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</si>
  <si>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</si>
  <si>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</si>
  <si>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</si>
  <si>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</si>
  <si>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</si>
  <si>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</si>
  <si>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</si>
  <si>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</si>
  <si>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</si>
  <si>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</si>
  <si>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</si>
  <si>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</si>
  <si>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</si>
  <si>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</si>
  <si>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</si>
  <si>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</si>
  <si>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</si>
  <si>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</si>
  <si>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</si>
  <si>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</si>
  <si>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</si>
  <si>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</si>
  <si>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</si>
  <si>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</si>
  <si>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</si>
  <si>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</si>
  <si>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</si>
  <si>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</si>
  <si>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</si>
  <si>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</si>
  <si>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</si>
  <si>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</si>
  <si>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</si>
  <si>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</si>
  <si>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</si>
  <si>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</si>
  <si>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</si>
  <si>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</si>
  <si>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</si>
  <si>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</si>
  <si>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</si>
  <si>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</si>
  <si>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</si>
  <si>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</si>
  <si>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</si>
  <si>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</si>
  <si>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</si>
  <si>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</si>
  <si>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</si>
  <si>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</si>
  <si>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</si>
  <si>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</si>
  <si>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</si>
  <si>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</si>
  <si>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</si>
  <si>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</si>
  <si>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</si>
  <si>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</si>
  <si>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</si>
  <si>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</si>
  <si>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</si>
  <si>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</si>
  <si>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</si>
  <si>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</si>
  <si>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</si>
  <si>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</si>
  <si>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</si>
  <si>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</si>
  <si>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</si>
  <si>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</si>
  <si>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</si>
  <si>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</si>
  <si>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</si>
  <si>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</si>
  <si>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</si>
  <si>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</si>
  <si>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</si>
  <si>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</si>
  <si>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</si>
  <si>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</si>
  <si>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</si>
  <si>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</si>
  <si>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</si>
  <si>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</si>
  <si>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</si>
  <si>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</si>
  <si>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</si>
  <si>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</si>
  <si>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</si>
  <si>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</si>
  <si>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</si>
  <si>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</si>
  <si>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</si>
  <si>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</si>
  <si>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</si>
  <si>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</si>
  <si>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</si>
  <si>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</si>
  <si>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</si>
  <si>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</si>
  <si>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</si>
  <si>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</si>
  <si>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</si>
  <si>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</si>
  <si>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</si>
  <si>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</si>
  <si>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</si>
  <si>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</si>
  <si>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</si>
  <si>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</si>
  <si>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</si>
  <si>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</si>
  <si>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</si>
  <si>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</si>
  <si>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</si>
  <si>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</si>
  <si>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</si>
  <si>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</si>
  <si>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</si>
  <si>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</si>
  <si>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</si>
  <si>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</si>
  <si>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</si>
  <si>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</si>
  <si>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</si>
  <si>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</si>
  <si>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</si>
  <si>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</si>
  <si>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</si>
  <si>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</si>
  <si>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</si>
  <si>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</si>
  <si>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</si>
  <si>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</si>
  <si>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</si>
  <si>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</si>
  <si>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</si>
  <si>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</si>
  <si>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</si>
  <si>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</si>
  <si>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</si>
  <si>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</si>
  <si>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</si>
  <si>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</si>
  <si>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</si>
  <si>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</si>
  <si>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</si>
  <si>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</si>
  <si>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</si>
  <si>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</si>
  <si>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</si>
  <si>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</si>
  <si>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</si>
  <si>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</si>
  <si>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</si>
  <si>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</si>
  <si>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</si>
  <si>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</si>
  <si>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</si>
  <si>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</si>
  <si>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</si>
  <si>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</si>
  <si>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</si>
  <si>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</si>
  <si>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</si>
  <si>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</si>
  <si>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</si>
  <si>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</si>
  <si>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</si>
  <si>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</si>
  <si>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</si>
  <si>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</si>
  <si>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</si>
  <si>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</si>
  <si>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</si>
  <si>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</si>
  <si>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</si>
  <si>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</si>
  <si>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</si>
  <si>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</si>
  <si>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</si>
  <si>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</si>
  <si>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</si>
  <si>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</si>
  <si>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</si>
  <si>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</si>
  <si>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</si>
  <si>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</si>
  <si>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</si>
  <si>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</si>
  <si>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</si>
  <si>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</si>
  <si>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</si>
  <si>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</si>
  <si>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</si>
  <si>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</si>
  <si>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</si>
  <si>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</si>
  <si>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</si>
  <si>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</si>
  <si>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</si>
  <si>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</si>
  <si>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</si>
  <si>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</si>
  <si>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</si>
  <si>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</si>
  <si>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</si>
  <si>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</si>
  <si>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</si>
  <si>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</si>
  <si>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</si>
  <si>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</si>
  <si>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</si>
  <si>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</si>
  <si>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</si>
  <si>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</si>
  <si>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</si>
  <si>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</si>
  <si>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</si>
  <si>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</si>
  <si>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</si>
  <si>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</si>
  <si>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</si>
  <si>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</si>
  <si>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</si>
  <si>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</si>
  <si>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</si>
  <si>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</si>
  <si>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</si>
  <si>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</si>
  <si>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</si>
  <si>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</si>
  <si>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</si>
  <si>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</si>
  <si>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</si>
  <si>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</si>
  <si>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</si>
  <si>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</si>
  <si>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</si>
  <si>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</si>
  <si>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</si>
  <si>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</si>
  <si>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</si>
  <si>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</si>
  <si>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</si>
  <si>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</si>
  <si>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</si>
  <si>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</si>
  <si>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</si>
  <si>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</si>
  <si>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</si>
  <si>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</si>
  <si>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</si>
  <si>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</si>
  <si>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</si>
  <si>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</si>
  <si>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</si>
  <si>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</si>
  <si>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</si>
  <si>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</si>
  <si>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</si>
  <si>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</si>
  <si>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</si>
  <si>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</si>
  <si>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</si>
  <si>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</si>
  <si>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</si>
  <si>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</si>
  <si>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</si>
  <si>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</si>
  <si>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</si>
  <si>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</si>
  <si>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</si>
  <si>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</si>
  <si>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</si>
  <si>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</si>
  <si>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</si>
  <si>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</si>
  <si>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</si>
  <si>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</si>
  <si>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</si>
  <si>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</si>
  <si>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</si>
  <si>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</si>
  <si>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</si>
  <si>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</si>
  <si>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</si>
  <si>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</si>
  <si>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</si>
  <si>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</si>
  <si>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</si>
  <si>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</si>
  <si>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</si>
  <si>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</si>
  <si>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</si>
  <si>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</si>
  <si>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</si>
  <si>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</si>
  <si>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</si>
  <si>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</si>
  <si>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</si>
  <si>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</si>
  <si>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</si>
  <si>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</si>
  <si>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</si>
  <si>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</si>
  <si>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</si>
  <si>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</si>
  <si>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</si>
  <si>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</si>
  <si>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</si>
  <si>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</si>
  <si>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</si>
  <si>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</si>
  <si>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</si>
  <si>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</si>
  <si>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</si>
  <si>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</si>
  <si>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</si>
  <si>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</si>
  <si>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</si>
  <si>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</si>
  <si>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</si>
  <si>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</si>
  <si>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</si>
  <si>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</si>
  <si>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</si>
  <si>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</si>
  <si>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</si>
  <si>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</si>
  <si>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</si>
  <si>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</si>
  <si>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</si>
  <si>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</si>
  <si>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</si>
  <si>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</si>
  <si>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</si>
  <si>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</si>
  <si>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</si>
  <si>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</si>
  <si>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</si>
  <si>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</si>
  <si>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</si>
  <si>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</si>
  <si>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</si>
  <si>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</si>
  <si>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</si>
  <si>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</si>
  <si>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</si>
  <si>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</si>
  <si>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</si>
  <si>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</si>
  <si>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</si>
  <si>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</si>
  <si>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</si>
  <si>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</si>
  <si>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</si>
  <si>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</si>
  <si>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</si>
  <si>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</si>
  <si>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</si>
  <si>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</si>
  <si>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</si>
  <si>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</si>
  <si>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</si>
  <si>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</si>
  <si>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</si>
  <si>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</si>
  <si>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</si>
  <si>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</si>
  <si>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</si>
  <si>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</si>
  <si>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</si>
  <si>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</si>
  <si>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</si>
  <si>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</si>
  <si>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</si>
  <si>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</si>
  <si>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</si>
  <si>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</si>
  <si>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</si>
  <si>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</si>
  <si>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</si>
  <si>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</si>
  <si>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</si>
  <si>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</si>
  <si>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</si>
  <si>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</si>
  <si>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</si>
  <si>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</si>
  <si>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</si>
  <si>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</si>
  <si>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</si>
  <si>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</si>
  <si>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</si>
  <si>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</si>
  <si>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</si>
  <si>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</si>
  <si>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</si>
  <si>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</si>
  <si>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</si>
  <si>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</si>
  <si>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</si>
  <si>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</si>
  <si>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</si>
  <si>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</si>
  <si>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</si>
  <si>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</si>
  <si>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</si>
  <si>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</si>
  <si>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</si>
  <si>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</si>
  <si>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</si>
  <si>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</si>
  <si>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</si>
  <si>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</si>
  <si>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</si>
  <si>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</si>
  <si>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</si>
  <si>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</si>
  <si>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</si>
  <si>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</si>
  <si>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</si>
  <si>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</si>
  <si>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</si>
  <si>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</si>
  <si>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</si>
  <si>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</si>
  <si>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</si>
  <si>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</si>
  <si>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</si>
  <si>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</si>
  <si>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</si>
  <si>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</si>
  <si>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</si>
  <si>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</si>
  <si>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</si>
  <si>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</si>
  <si>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</si>
  <si>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</si>
  <si>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</si>
  <si>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</si>
  <si>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</si>
  <si>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</si>
  <si>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</si>
  <si>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</si>
  <si>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</si>
  <si>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</si>
  <si>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</si>
  <si>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</si>
  <si>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</si>
  <si>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</si>
  <si>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</si>
  <si>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</si>
  <si>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</si>
  <si>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</si>
  <si>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</si>
  <si>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</si>
  <si>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</si>
  <si>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</si>
  <si>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</si>
  <si>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</si>
  <si>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</si>
  <si>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</si>
  <si>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</si>
  <si>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</si>
  <si>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</si>
  <si>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</si>
  <si>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</si>
  <si>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</si>
  <si>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</si>
  <si>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</si>
  <si>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</si>
  <si>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</si>
  <si>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</si>
  <si>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</si>
  <si>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</si>
  <si>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</si>
  <si>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</si>
  <si>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</si>
  <si>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</si>
  <si>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</si>
  <si>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</si>
  <si>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</si>
  <si>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</si>
  <si>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</si>
  <si>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</si>
  <si>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</si>
  <si>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</si>
  <si>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</si>
  <si>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</si>
  <si>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</si>
  <si>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</si>
  <si>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</si>
  <si>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</si>
  <si>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</si>
  <si>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</si>
  <si>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</si>
  <si>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</si>
  <si>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</si>
  <si>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</si>
  <si>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</si>
  <si>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</si>
  <si>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</si>
  <si>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</si>
  <si>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</si>
  <si>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</si>
  <si>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</si>
  <si>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</si>
  <si>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</si>
  <si>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</si>
  <si>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</si>
  <si>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</si>
  <si>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</si>
  <si>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</si>
  <si>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</si>
  <si>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</si>
  <si>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</si>
  <si>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</si>
  <si>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</si>
  <si>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</si>
  <si>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</si>
  <si>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</si>
  <si>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</si>
  <si>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</si>
  <si>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</si>
  <si>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</si>
  <si>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</si>
  <si>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</si>
  <si>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</si>
  <si>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</si>
  <si>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</si>
  <si>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</si>
  <si>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</si>
  <si>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</si>
  <si>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</si>
  <si>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</si>
  <si>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</si>
  <si>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</si>
  <si>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</si>
  <si>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</si>
  <si>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</si>
  <si>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</si>
  <si>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</si>
  <si>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</si>
  <si>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</si>
  <si>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</si>
  <si>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</si>
  <si>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</si>
  <si>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</si>
  <si>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</si>
  <si>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</si>
  <si>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</si>
  <si>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</si>
  <si>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</si>
  <si>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</si>
  <si>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</si>
  <si>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</si>
  <si>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</si>
  <si>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</si>
  <si>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</si>
  <si>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</si>
  <si>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</si>
  <si>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</si>
  <si>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</si>
  <si>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</si>
  <si>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</si>
  <si>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</si>
  <si>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</si>
  <si>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</si>
  <si>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</si>
  <si>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</si>
  <si>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</si>
  <si>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</si>
  <si>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</si>
  <si>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</si>
  <si>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</si>
  <si>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</si>
  <si>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</si>
  <si>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</si>
  <si>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</si>
  <si>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</si>
  <si>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</si>
  <si>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</si>
  <si>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</si>
  <si>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</si>
  <si>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</si>
  <si>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</si>
  <si>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</si>
  <si>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</si>
  <si>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</si>
  <si>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</si>
  <si>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</si>
  <si>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</si>
  <si>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</si>
  <si>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</si>
  <si>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</si>
  <si>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</si>
  <si>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</si>
  <si>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</si>
  <si>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</si>
  <si>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</si>
  <si>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</si>
  <si>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</si>
  <si>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</si>
  <si>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</si>
  <si>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</si>
  <si>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</si>
  <si>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</si>
  <si>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</si>
  <si>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</si>
  <si>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</si>
  <si>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</si>
  <si>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</si>
  <si>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</si>
  <si>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</si>
  <si>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</si>
  <si>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</si>
  <si>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</si>
  <si>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</si>
  <si>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</si>
  <si>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</si>
  <si>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</si>
  <si>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</si>
  <si>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</si>
  <si>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</si>
  <si>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</si>
  <si>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</si>
  <si>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</si>
  <si>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</si>
  <si>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</si>
  <si>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</si>
  <si>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</si>
  <si>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</si>
  <si>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</si>
  <si>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</si>
  <si>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</si>
  <si>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</si>
  <si>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</si>
  <si>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</si>
  <si>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</si>
  <si>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</si>
  <si>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</si>
  <si>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</si>
  <si>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</si>
  <si>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</si>
  <si>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</si>
  <si>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</si>
  <si>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</si>
  <si>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</si>
  <si>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</si>
  <si>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</si>
  <si>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</si>
  <si>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</si>
  <si>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</si>
  <si>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</si>
  <si>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</si>
  <si>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</si>
  <si>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</si>
  <si>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</si>
  <si>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</si>
  <si>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</si>
  <si>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</si>
  <si>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</si>
  <si>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</si>
  <si>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</si>
  <si>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</si>
  <si>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</si>
  <si>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</si>
  <si>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</si>
  <si>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</si>
  <si>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</si>
  <si>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</si>
  <si>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</si>
  <si>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</si>
  <si>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</si>
  <si>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</si>
  <si>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</si>
  <si>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</si>
  <si>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</si>
  <si>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</si>
  <si>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</si>
  <si>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</si>
  <si>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</si>
  <si>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</si>
  <si>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</si>
  <si>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</si>
  <si>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</si>
  <si>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</si>
  <si>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</si>
  <si>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</si>
  <si>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</si>
  <si>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</si>
  <si>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</si>
  <si>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</si>
  <si>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</si>
  <si>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</si>
  <si>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</si>
  <si>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</si>
  <si>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</si>
  <si>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</si>
  <si>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</si>
  <si>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</si>
  <si>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</si>
  <si>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</si>
  <si>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</si>
  <si>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</si>
  <si>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</si>
  <si>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</si>
  <si>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</si>
  <si>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</si>
  <si>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</si>
  <si>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</si>
  <si>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</si>
  <si>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</si>
  <si>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</si>
  <si>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</si>
  <si>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</si>
  <si>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</si>
  <si>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</si>
  <si>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</si>
  <si>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</si>
  <si>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</si>
  <si>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</si>
  <si>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</si>
  <si>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</si>
  <si>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</si>
  <si>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</si>
  <si>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</si>
  <si>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</si>
  <si>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</si>
  <si>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</si>
  <si>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</si>
  <si>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</si>
  <si>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</si>
  <si>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</si>
  <si>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</si>
  <si>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</si>
  <si>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</si>
  <si>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</si>
  <si>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</si>
  <si>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</si>
  <si>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</si>
  <si>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</si>
  <si>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</si>
  <si>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</si>
  <si>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</si>
  <si>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</si>
  <si>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</si>
  <si>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</si>
  <si>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</si>
  <si>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</si>
  <si>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</si>
  <si>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</si>
  <si>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</si>
  <si>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</si>
  <si>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</si>
  <si>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</si>
  <si>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</si>
  <si>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</si>
  <si>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</si>
  <si>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</si>
  <si>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</si>
  <si>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</si>
  <si>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</si>
  <si>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</si>
  <si>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</si>
  <si>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</si>
  <si>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</si>
  <si>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</si>
  <si>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</si>
  <si>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</si>
  <si>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</si>
  <si>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</si>
  <si>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</si>
  <si>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</si>
  <si>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</si>
  <si>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</si>
  <si>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</si>
  <si>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</si>
  <si>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</si>
  <si>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</si>
  <si>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</si>
  <si>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</si>
  <si>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</si>
  <si>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</si>
  <si>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</si>
  <si>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</si>
  <si>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</si>
  <si>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</si>
  <si>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</si>
  <si>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</si>
  <si>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</si>
  <si>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</si>
  <si>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</si>
  <si>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</si>
  <si>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</si>
  <si>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</si>
  <si>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</si>
  <si>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</si>
  <si>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</si>
  <si>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</si>
  <si>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</si>
  <si>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</si>
  <si>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</si>
  <si>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</si>
  <si>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</si>
  <si>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</si>
  <si>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</si>
  <si>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</si>
  <si>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</si>
  <si>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</si>
  <si>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</si>
  <si>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</si>
  <si>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</si>
  <si>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</si>
  <si>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</si>
  <si>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</si>
  <si>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</si>
  <si>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</si>
  <si>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</si>
  <si>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</si>
  <si>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</si>
  <si>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</si>
  <si>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</si>
  <si>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</si>
  <si>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</si>
  <si>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</si>
  <si>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</si>
  <si>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</si>
  <si>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</si>
  <si>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</si>
  <si>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</si>
  <si>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</si>
  <si>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</si>
  <si>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</si>
  <si>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</si>
  <si>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</si>
  <si>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</si>
  <si>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</si>
  <si>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</si>
  <si>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</si>
  <si>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</si>
  <si>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</si>
  <si>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</si>
  <si>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</si>
  <si>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</si>
  <si>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</si>
  <si>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</si>
  <si>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</si>
  <si>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</si>
  <si>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</si>
  <si>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</si>
  <si>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</si>
  <si>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</si>
  <si>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</si>
  <si>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</si>
  <si>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</si>
  <si>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</si>
  <si>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</si>
  <si>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</si>
  <si>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</si>
  <si>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</si>
  <si>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</si>
  <si>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</si>
  <si>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</si>
  <si>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</si>
  <si>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</si>
  <si>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</si>
  <si>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</si>
  <si>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</si>
  <si>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</si>
  <si>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</si>
  <si>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</si>
  <si>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</si>
  <si>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</si>
  <si>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</si>
  <si>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</si>
  <si>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</si>
  <si>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</si>
  <si>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</si>
  <si>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</si>
  <si>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</si>
  <si>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</si>
  <si>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</si>
  <si>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</si>
  <si>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</si>
  <si>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</si>
  <si>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</si>
  <si>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</si>
  <si>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</si>
  <si>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</si>
  <si>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</si>
  <si>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</si>
  <si>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</si>
  <si>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</si>
  <si>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</si>
  <si>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</si>
  <si>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</si>
  <si>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</si>
  <si>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</si>
  <si>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</si>
  <si>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</si>
  <si>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</si>
  <si>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</si>
  <si>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</si>
  <si>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</si>
  <si>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</si>
  <si>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</si>
  <si>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</si>
  <si>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</si>
  <si>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</si>
  <si>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</si>
  <si>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</si>
  <si>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</si>
  <si>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</si>
  <si>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</si>
  <si>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</si>
  <si>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</si>
  <si>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</si>
  <si>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</si>
  <si>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</si>
  <si>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</si>
  <si>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</si>
  <si>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</si>
  <si>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</si>
  <si>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</si>
  <si>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</si>
  <si>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</si>
  <si>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</si>
  <si>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</si>
  <si>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</si>
  <si>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</si>
  <si>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</si>
  <si>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</si>
  <si>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</si>
  <si>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</si>
  <si>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</si>
  <si>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</si>
  <si>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</si>
  <si>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</si>
  <si>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</si>
  <si>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</si>
  <si>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</si>
  <si>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</si>
  <si>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</si>
  <si>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</si>
  <si>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</si>
  <si>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</si>
  <si>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</si>
  <si>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</si>
  <si>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</si>
  <si>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</si>
  <si>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</si>
  <si>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</si>
  <si>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</si>
  <si>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</si>
  <si>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</si>
  <si>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</si>
  <si>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</si>
  <si>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</si>
  <si>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</si>
  <si>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</si>
  <si>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</si>
  <si>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</si>
  <si>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</si>
  <si>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</si>
  <si>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</si>
  <si>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</si>
  <si>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</si>
  <si>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</si>
  <si>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</si>
  <si>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</si>
  <si>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</si>
  <si>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</si>
  <si>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</si>
  <si>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</si>
  <si>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</si>
  <si>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</si>
  <si>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</si>
  <si>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</si>
  <si>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</si>
  <si>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</si>
  <si>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</si>
  <si>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</si>
  <si>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</si>
  <si>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</si>
  <si>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</si>
  <si>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</si>
  <si>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</si>
  <si>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</si>
  <si>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</si>
  <si>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</si>
  <si>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</si>
  <si>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</si>
  <si>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</si>
  <si>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</si>
  <si>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</si>
  <si>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</si>
  <si>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</si>
  <si>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</si>
  <si>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</si>
  <si>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</si>
  <si>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</si>
  <si>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</si>
  <si>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</si>
  <si>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</si>
  <si>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</si>
  <si>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</si>
  <si>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</si>
  <si>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</si>
  <si>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</si>
  <si>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</si>
  <si>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</si>
  <si>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</si>
  <si>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</si>
  <si>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</si>
  <si>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</si>
  <si>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</si>
  <si>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</si>
  <si>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</si>
  <si>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</si>
  <si>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</si>
  <si>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</si>
  <si>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</si>
  <si>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</si>
  <si>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</si>
  <si>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</si>
  <si>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</si>
  <si>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</si>
  <si>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</si>
  <si>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</si>
  <si>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</si>
  <si>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</si>
  <si>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</si>
  <si>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</si>
  <si>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</si>
  <si>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</si>
  <si>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</si>
  <si>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</si>
  <si>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</si>
  <si>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</si>
  <si>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</si>
  <si>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</si>
  <si>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</si>
  <si>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</si>
  <si>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</si>
  <si>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</si>
  <si>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</si>
  <si>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</si>
  <si>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</si>
  <si>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</si>
  <si>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</si>
  <si>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</si>
  <si>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</si>
  <si>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</si>
  <si>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</si>
  <si>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</si>
  <si>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</si>
  <si>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</si>
  <si>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</si>
  <si>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</si>
  <si>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</si>
  <si>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</si>
  <si>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</si>
  <si>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</si>
  <si>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</si>
  <si>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</si>
  <si>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</si>
  <si>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</si>
  <si>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</si>
  <si>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</si>
  <si>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</si>
  <si>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</si>
  <si>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</si>
  <si>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</si>
  <si>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</si>
  <si>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</si>
  <si>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</si>
  <si>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</si>
  <si>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</si>
  <si>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</si>
  <si>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</si>
  <si>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</si>
  <si>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</si>
  <si>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</si>
  <si>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</si>
  <si>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</si>
  <si>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</si>
  <si>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</si>
  <si>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</si>
  <si>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</si>
  <si>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</si>
  <si>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</si>
  <si>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</si>
  <si>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</si>
  <si>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</si>
  <si>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</si>
  <si>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</si>
  <si>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</si>
  <si>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</si>
  <si>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</si>
  <si>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</si>
  <si>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</si>
  <si>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</si>
  <si>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</si>
  <si>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</si>
  <si>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</si>
  <si>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</si>
  <si>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</si>
  <si>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</si>
  <si>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</si>
  <si>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</si>
  <si>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</si>
  <si>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</si>
  <si>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</si>
  <si>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</si>
  <si>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</si>
  <si>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</si>
  <si>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</si>
  <si>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</si>
  <si>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</si>
  <si>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</si>
  <si>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</si>
  <si>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</si>
  <si>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</si>
  <si>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</si>
  <si>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</si>
  <si>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</si>
  <si>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</si>
  <si>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</si>
  <si>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</si>
  <si>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</si>
  <si>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</si>
  <si>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</si>
  <si>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</si>
  <si>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</si>
  <si>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</si>
  <si>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</si>
  <si>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</si>
  <si>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</si>
  <si>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</si>
  <si>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</si>
  <si>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</si>
  <si>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</si>
  <si>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</si>
  <si>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</si>
  <si>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</si>
  <si>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</si>
  <si>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</si>
  <si>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</si>
  <si>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</si>
  <si>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</si>
  <si>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</si>
  <si>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</si>
  <si>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</si>
  <si>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</si>
  <si>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</si>
  <si>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</si>
  <si>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</si>
  <si>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</si>
  <si>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</si>
  <si>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</si>
  <si>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</si>
  <si>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</si>
  <si>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</si>
  <si>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</si>
  <si>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</si>
  <si>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</si>
  <si>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</si>
  <si>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</si>
  <si>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</si>
  <si>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</si>
  <si>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</si>
  <si>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</si>
  <si>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</si>
  <si>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</si>
  <si>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</si>
  <si>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</si>
  <si>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</si>
  <si>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</si>
  <si>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</si>
  <si>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</si>
  <si>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</si>
  <si>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</si>
  <si>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</si>
  <si>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</si>
  <si>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</si>
  <si>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</si>
  <si>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</si>
  <si>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</si>
  <si>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</si>
  <si>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</si>
  <si>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</si>
  <si>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</si>
  <si>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</si>
  <si>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</si>
  <si>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</si>
  <si>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</si>
  <si>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</si>
  <si>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</si>
  <si>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</si>
  <si>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</si>
  <si>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</si>
  <si>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</si>
  <si>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</si>
  <si>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</si>
  <si>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</si>
  <si>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</si>
  <si>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</si>
  <si>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</si>
  <si>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</si>
  <si>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</si>
  <si>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</si>
  <si>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</si>
  <si>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</si>
  <si>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</si>
  <si>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</si>
  <si>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</si>
  <si>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</si>
  <si>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</si>
  <si>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</si>
  <si>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</si>
  <si>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</si>
  <si>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</si>
  <si>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</si>
  <si>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</si>
  <si>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</si>
  <si>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</si>
  <si>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</si>
  <si>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</si>
  <si>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</si>
  <si>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</si>
  <si>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</si>
  <si>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</si>
  <si>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</si>
  <si>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</si>
  <si>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</si>
  <si>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</si>
  <si>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</si>
  <si>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</si>
  <si>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</si>
  <si>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</si>
  <si>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</si>
  <si>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</si>
  <si>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</si>
  <si>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</si>
  <si>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</si>
  <si>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</si>
  <si>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</si>
  <si>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</si>
  <si>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</si>
  <si>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</si>
  <si>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</si>
  <si>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</si>
  <si>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</si>
  <si>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</si>
  <si>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</si>
  <si>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</si>
  <si>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</si>
  <si>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</si>
  <si>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</si>
  <si>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</si>
  <si>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</si>
  <si>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</si>
  <si>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</si>
  <si>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</si>
  <si>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</si>
  <si>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</si>
  <si>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</si>
  <si>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</si>
  <si>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</si>
  <si>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</si>
  <si>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</si>
  <si>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</si>
  <si>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</si>
  <si>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</si>
  <si>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</si>
  <si>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</si>
  <si>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</si>
  <si>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</si>
  <si>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</si>
  <si>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</si>
  <si>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</si>
  <si>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</si>
  <si>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</si>
  <si>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</si>
  <si>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</si>
  <si>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</si>
  <si>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</si>
  <si>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</si>
  <si>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</si>
  <si>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</si>
  <si>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</si>
  <si>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</si>
  <si>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</si>
  <si>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</si>
  <si>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</si>
  <si>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</si>
  <si>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</si>
  <si>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</si>
  <si>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</si>
  <si>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</si>
  <si>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</si>
  <si>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</si>
  <si>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</si>
  <si>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</si>
  <si>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</si>
  <si>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</si>
  <si>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</si>
  <si>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</si>
  <si>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</si>
  <si>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</si>
  <si>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</si>
  <si>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</si>
  <si>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</si>
  <si>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</si>
  <si>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</si>
  <si>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</si>
  <si>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</si>
  <si>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</si>
  <si>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</si>
  <si>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</si>
  <si>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</si>
  <si>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</si>
  <si>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</si>
  <si>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</si>
  <si>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</si>
  <si>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</si>
  <si>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</si>
  <si>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</si>
  <si>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</si>
  <si>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</si>
  <si>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</si>
  <si>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</si>
  <si>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</si>
  <si>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</si>
  <si>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</si>
  <si>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</si>
  <si>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</si>
  <si>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</si>
  <si>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</si>
  <si>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</si>
  <si>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</si>
  <si>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</si>
  <si>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</si>
  <si>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</si>
  <si>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</si>
  <si>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</si>
  <si>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</si>
  <si>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</si>
  <si>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</si>
  <si>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</si>
  <si>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</si>
  <si>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</si>
  <si>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</si>
  <si>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</si>
  <si>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</si>
  <si>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</si>
  <si>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</si>
  <si>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</si>
  <si>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</si>
  <si>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</si>
  <si>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</si>
  <si>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</si>
  <si>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</si>
  <si>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</si>
  <si>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</si>
  <si>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</si>
  <si>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</si>
  <si>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</si>
  <si>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</si>
  <si>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</si>
  <si>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</si>
  <si>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</si>
  <si>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</si>
  <si>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</si>
  <si>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</si>
  <si>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</si>
  <si>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</si>
  <si>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</si>
  <si>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</si>
  <si>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</si>
  <si>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</si>
  <si>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</si>
  <si>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</si>
  <si>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</si>
  <si>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</si>
  <si>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</si>
  <si>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</si>
  <si>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</si>
  <si>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</si>
  <si>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</si>
  <si>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</si>
  <si>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</si>
  <si>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</si>
  <si>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</si>
  <si>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</si>
  <si>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</si>
  <si>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</si>
  <si>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</si>
  <si>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</si>
  <si>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</si>
  <si>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</si>
  <si>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</si>
  <si>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</si>
  <si>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</si>
  <si>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</si>
  <si>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</si>
  <si>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</si>
  <si>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</si>
  <si>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</si>
  <si>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</si>
  <si>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</si>
  <si>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</si>
  <si>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</si>
  <si>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</si>
  <si>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</si>
  <si>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</si>
  <si>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</si>
  <si>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</si>
  <si>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</si>
  <si>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</si>
  <si>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</si>
  <si>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</si>
  <si>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</si>
  <si>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</si>
  <si>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</si>
  <si>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</si>
  <si>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</si>
  <si>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</si>
  <si>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</si>
  <si>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</si>
  <si>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</si>
  <si>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</si>
  <si>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</si>
  <si>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</si>
  <si>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</si>
  <si>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</si>
  <si>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</si>
  <si>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</si>
  <si>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</si>
  <si>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</si>
  <si>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</si>
  <si>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</si>
  <si>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</si>
  <si>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</si>
  <si>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</si>
  <si>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</si>
  <si>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</si>
  <si>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</si>
  <si>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</si>
  <si>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</si>
  <si>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</si>
  <si>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</si>
  <si>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</si>
  <si>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</si>
  <si>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</si>
  <si>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</si>
  <si>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</si>
  <si>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</si>
  <si>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</si>
  <si>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</si>
  <si>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</si>
  <si>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</si>
  <si>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</si>
  <si>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</si>
  <si>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</si>
  <si>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</si>
  <si>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</si>
  <si>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</si>
  <si>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</si>
  <si>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</si>
  <si>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</si>
  <si>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</si>
  <si>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</si>
  <si>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</si>
  <si>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</si>
  <si>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</si>
  <si>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</si>
  <si>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</si>
  <si>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</si>
  <si>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</si>
  <si>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</si>
  <si>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</si>
  <si>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</si>
  <si>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</si>
  <si>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</si>
  <si>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</si>
  <si>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</si>
  <si>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</si>
  <si>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</si>
  <si>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</si>
  <si>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</si>
  <si>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</si>
  <si>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</si>
  <si>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</si>
  <si>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</si>
  <si>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</si>
  <si>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</si>
  <si>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</si>
  <si>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</si>
  <si>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</si>
  <si>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</si>
  <si>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</si>
  <si>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</si>
  <si>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</si>
  <si>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</si>
  <si>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</si>
  <si>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</si>
  <si>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</si>
  <si>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</si>
  <si>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</si>
  <si>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</si>
  <si>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</si>
  <si>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</si>
  <si>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</si>
  <si>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</si>
  <si>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</si>
  <si>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</si>
  <si>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</si>
  <si>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</si>
  <si>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</si>
  <si>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</si>
  <si>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</si>
  <si>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</si>
  <si>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</si>
  <si>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</si>
  <si>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</si>
  <si>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</si>
  <si>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</si>
  <si>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</si>
  <si>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</si>
  <si>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</si>
  <si>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</si>
  <si>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</si>
  <si>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</si>
  <si>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</si>
  <si>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</si>
  <si>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</si>
  <si>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</si>
  <si>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</si>
  <si>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</si>
  <si>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</si>
  <si>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</si>
  <si>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</si>
  <si>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</si>
  <si>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</si>
  <si>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</si>
  <si>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</si>
  <si>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</si>
  <si>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</si>
  <si>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</si>
  <si>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</si>
  <si>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</si>
  <si>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</si>
  <si>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</si>
  <si>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</si>
  <si>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</si>
  <si>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</si>
  <si>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</si>
  <si>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</si>
  <si>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</si>
  <si>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</si>
  <si>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</si>
  <si>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</si>
  <si>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</si>
  <si>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</si>
  <si>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</si>
  <si>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</si>
  <si>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</si>
  <si>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</si>
  <si>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</si>
  <si>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</si>
  <si>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</si>
  <si>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</si>
  <si>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</si>
  <si>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</si>
  <si>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</si>
  <si>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</si>
  <si>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</si>
  <si>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</si>
  <si>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</si>
  <si>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</si>
  <si>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</si>
  <si>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</si>
  <si>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</si>
  <si>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</si>
  <si>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</si>
  <si>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</si>
  <si>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</si>
  <si>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</si>
  <si>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</si>
  <si>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</si>
  <si>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</si>
  <si>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</si>
  <si>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</si>
  <si>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</si>
  <si>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</si>
  <si>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</si>
  <si>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</si>
  <si>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</si>
  <si>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</si>
  <si>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</si>
  <si>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</si>
  <si>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</si>
  <si>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</si>
  <si>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</si>
  <si>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</si>
  <si>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</si>
  <si>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</si>
  <si>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</si>
  <si>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</si>
  <si>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</si>
  <si>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</si>
  <si>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</si>
  <si>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</si>
  <si>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</si>
  <si>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</si>
  <si>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</si>
  <si>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</si>
  <si>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</si>
  <si>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</si>
  <si>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</si>
  <si>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</si>
  <si>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</si>
  <si>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</si>
  <si>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</si>
  <si>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</si>
  <si>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</si>
  <si>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</si>
  <si>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</si>
  <si>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</si>
  <si>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</si>
  <si>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</si>
  <si>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</si>
  <si>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</si>
  <si>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</si>
  <si>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</si>
  <si>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</si>
  <si>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</si>
  <si>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</si>
  <si>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</si>
  <si>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</si>
  <si>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</si>
  <si>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</si>
  <si>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</si>
  <si>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</si>
  <si>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</si>
  <si>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</si>
  <si>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</si>
  <si>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</si>
  <si>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</si>
  <si>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</si>
  <si>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</si>
  <si>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</si>
  <si>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</si>
  <si>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</si>
  <si>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</si>
  <si>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</si>
  <si>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</si>
  <si>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</si>
  <si>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</si>
  <si>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</si>
  <si>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</si>
  <si>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</si>
  <si>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</si>
  <si>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</si>
  <si>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</si>
  <si>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</si>
  <si>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</si>
  <si>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</si>
  <si>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</si>
  <si>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</si>
  <si>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</si>
  <si>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</si>
  <si>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</si>
  <si>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</si>
  <si>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</si>
  <si>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</si>
  <si>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</si>
  <si>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</si>
  <si>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</si>
  <si>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</si>
  <si>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</si>
  <si>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</si>
  <si>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</si>
  <si>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</si>
  <si>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</si>
  <si>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</si>
  <si>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</si>
  <si>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</si>
  <si>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</si>
  <si>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</si>
  <si>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</si>
  <si>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</si>
  <si>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</si>
  <si>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</si>
  <si>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</si>
  <si>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</si>
  <si>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</si>
  <si>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</si>
  <si>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</si>
  <si>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</si>
  <si>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</si>
  <si>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</si>
  <si>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</si>
  <si>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</si>
  <si>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</si>
  <si>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</si>
  <si>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</si>
  <si>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</si>
  <si>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</si>
  <si>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</si>
  <si>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</si>
  <si>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</si>
  <si>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</si>
  <si>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</si>
  <si>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</si>
  <si>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</si>
  <si>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</si>
  <si>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</si>
  <si>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</si>
  <si>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</si>
  <si>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</si>
  <si>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</si>
  <si>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</si>
  <si>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</si>
  <si>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</si>
  <si>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</si>
  <si>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</si>
  <si>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</si>
  <si>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</si>
  <si>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</si>
  <si>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</si>
  <si>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</si>
  <si>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</si>
  <si>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</si>
  <si>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</si>
  <si>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</si>
  <si>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</si>
  <si>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</si>
  <si>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</si>
  <si>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</si>
  <si>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</si>
  <si>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</si>
  <si>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</si>
  <si>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</si>
  <si>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</si>
  <si>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</si>
  <si>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</si>
  <si>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</si>
  <si>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</si>
  <si>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</si>
  <si>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</si>
  <si>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</si>
  <si>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</si>
  <si>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</si>
  <si>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</si>
  <si>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</si>
  <si>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</si>
  <si>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</si>
  <si>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</si>
  <si>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</si>
  <si>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</si>
  <si>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</si>
  <si>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</si>
  <si>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</si>
  <si>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</si>
  <si>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</si>
  <si>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</si>
  <si>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</si>
  <si>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</si>
  <si>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</si>
  <si>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</si>
  <si>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</si>
  <si>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</si>
  <si>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</si>
  <si>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</si>
  <si>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</si>
  <si>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</si>
  <si>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</si>
  <si>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</si>
  <si>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</si>
  <si>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</si>
  <si>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</si>
  <si>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</si>
  <si>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</si>
  <si>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</si>
  <si>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</si>
  <si>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</si>
  <si>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</si>
  <si>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</si>
  <si>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</si>
  <si>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</si>
  <si>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</si>
  <si>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</si>
  <si>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</si>
  <si>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</si>
  <si>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</si>
  <si>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</si>
  <si>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</si>
  <si>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</si>
  <si>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</si>
  <si>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</si>
  <si>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</si>
  <si>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</si>
  <si>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</si>
  <si>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</si>
  <si>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</si>
  <si>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</si>
  <si>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</si>
  <si>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</si>
  <si>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</si>
  <si>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</si>
  <si>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</si>
  <si>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</si>
  <si>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</si>
  <si>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</si>
  <si>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</si>
  <si>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</si>
  <si>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</si>
  <si>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</si>
  <si>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</si>
  <si>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</si>
  <si>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</si>
  <si>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</si>
  <si>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</si>
  <si>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</si>
  <si>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</si>
  <si>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</si>
  <si>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</si>
  <si>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</si>
  <si>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</si>
  <si>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</si>
  <si>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</si>
  <si>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</si>
  <si>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</si>
  <si>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</si>
  <si>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</si>
  <si>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</si>
  <si>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</si>
  <si>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</si>
  <si>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</si>
  <si>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</si>
  <si>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</si>
  <si>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</si>
  <si>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</si>
  <si>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</si>
  <si>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</si>
  <si>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</si>
  <si>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</si>
  <si>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</si>
  <si>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</si>
  <si>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</si>
  <si>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</si>
  <si>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</si>
  <si>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</si>
  <si>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</si>
  <si>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</si>
  <si>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</si>
  <si>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</si>
  <si>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</si>
  <si>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</si>
  <si>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</si>
  <si>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</si>
  <si>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</si>
  <si>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</si>
  <si>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</si>
  <si>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</si>
  <si>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</si>
  <si>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</si>
  <si>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</si>
  <si>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</si>
  <si>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</si>
  <si>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</si>
  <si>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</si>
  <si>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</si>
  <si>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</si>
  <si>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</si>
  <si>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</si>
  <si>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</si>
  <si>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</si>
  <si>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</si>
  <si>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</si>
  <si>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</si>
  <si>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</si>
  <si>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</si>
  <si>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</si>
  <si>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</si>
  <si>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</si>
  <si>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</si>
  <si>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</si>
  <si>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</si>
  <si>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</si>
  <si>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</si>
  <si>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</si>
  <si>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</si>
  <si>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</si>
  <si>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</si>
  <si>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</si>
  <si>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</si>
  <si>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</si>
  <si>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</si>
  <si>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</si>
  <si>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</si>
  <si>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</si>
  <si>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</si>
  <si>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</si>
  <si>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</si>
  <si>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</si>
  <si>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</si>
  <si>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</si>
  <si>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</si>
  <si>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</si>
  <si>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</si>
  <si>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</si>
  <si>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</si>
  <si>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</si>
  <si>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</si>
  <si>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</si>
  <si>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</si>
  <si>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</si>
  <si>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</si>
  <si>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</si>
  <si>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</si>
  <si>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</si>
  <si>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</si>
  <si>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</si>
  <si>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</si>
  <si>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</si>
  <si>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</si>
  <si>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</si>
  <si>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</si>
  <si>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</si>
  <si>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</si>
  <si>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</si>
  <si>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</si>
  <si>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</si>
  <si>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</si>
  <si>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</si>
  <si>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</si>
  <si>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</si>
  <si>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</si>
  <si>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</si>
  <si>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</si>
  <si>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</si>
  <si>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</si>
  <si>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</si>
  <si>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</si>
  <si>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</si>
  <si>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</si>
  <si>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</si>
  <si>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</si>
  <si>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</si>
  <si>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</si>
  <si>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</si>
  <si>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</si>
  <si>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</si>
  <si>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</si>
  <si>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</si>
  <si>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</si>
  <si>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</si>
  <si>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</si>
  <si>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</si>
  <si>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</si>
  <si>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</si>
  <si>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</si>
  <si>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</si>
  <si>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</si>
  <si>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</si>
  <si>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</si>
  <si>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</si>
  <si>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</si>
  <si>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</si>
  <si>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</si>
  <si>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</si>
  <si>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</si>
  <si>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</si>
  <si>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</si>
  <si>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</si>
  <si>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</si>
  <si>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</si>
  <si>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</si>
  <si>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</si>
  <si>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</si>
  <si>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</si>
  <si>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</si>
  <si>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</si>
  <si>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</si>
  <si>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</si>
  <si>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</si>
  <si>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</si>
  <si>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</si>
  <si>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</si>
  <si>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</si>
  <si>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</si>
  <si>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</si>
  <si>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</si>
  <si>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</si>
  <si>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</si>
  <si>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</si>
  <si>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</si>
  <si>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</si>
  <si>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</si>
  <si>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</si>
  <si>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</si>
  <si>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</si>
  <si>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</si>
  <si>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</si>
  <si>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</si>
  <si>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</si>
  <si>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</si>
  <si>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</si>
  <si>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</si>
  <si>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</si>
  <si>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</si>
  <si>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</si>
  <si>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</si>
  <si>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</si>
  <si>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</si>
  <si>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</si>
  <si>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</si>
  <si>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</si>
  <si>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</si>
  <si>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</si>
  <si>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</si>
  <si>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</si>
  <si>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</si>
  <si>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</si>
  <si>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</si>
  <si>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</si>
  <si>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</si>
  <si>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</si>
  <si>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</si>
  <si>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</si>
  <si>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</si>
  <si>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</si>
  <si>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</si>
  <si>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</si>
  <si>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</si>
  <si>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</si>
  <si>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</si>
  <si>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</si>
  <si>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</si>
  <si>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</si>
  <si>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</si>
  <si>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</si>
  <si>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</si>
  <si>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</si>
  <si>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</si>
  <si>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</si>
  <si>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</si>
  <si>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</si>
  <si>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</si>
  <si>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</si>
  <si>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</si>
  <si>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</si>
  <si>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</si>
  <si>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</si>
  <si>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</si>
  <si>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</si>
  <si>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</si>
  <si>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</si>
  <si>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</si>
  <si>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</si>
  <si>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</si>
  <si>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</si>
  <si>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</si>
  <si>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</si>
  <si>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</si>
  <si>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</si>
  <si>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</si>
  <si>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</si>
  <si>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</si>
  <si>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</si>
  <si>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</si>
  <si>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</si>
  <si>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</si>
  <si>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</si>
  <si>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</si>
  <si>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</si>
  <si>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</si>
  <si>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</si>
  <si>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</si>
  <si>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</si>
  <si>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</si>
  <si>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</si>
  <si>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</si>
  <si>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</si>
  <si>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</si>
  <si>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</si>
  <si>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</si>
  <si>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</si>
  <si>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</si>
  <si>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</si>
  <si>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</si>
  <si>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</si>
  <si>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</si>
  <si>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</si>
  <si>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</si>
  <si>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</si>
  <si>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</si>
  <si>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</si>
  <si>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</si>
  <si>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</si>
  <si>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</si>
  <si>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</si>
  <si>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</si>
  <si>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</si>
  <si>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</si>
  <si>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</si>
  <si>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</si>
  <si>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</si>
  <si>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</si>
  <si>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</si>
  <si>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</si>
  <si>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</si>
  <si>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</si>
  <si>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</si>
  <si>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</si>
  <si>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</si>
  <si>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</si>
  <si>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</si>
  <si>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</si>
  <si>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</si>
  <si>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</si>
  <si>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</si>
  <si>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</si>
  <si>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</si>
  <si>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</si>
  <si>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</si>
  <si>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</si>
  <si>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</si>
  <si>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</si>
  <si>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</si>
  <si>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</si>
  <si>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</si>
  <si>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</si>
  <si>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</si>
  <si>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</si>
  <si>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</si>
  <si>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</si>
  <si>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</si>
  <si>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</si>
  <si>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</si>
  <si>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</si>
  <si>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</si>
  <si>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</si>
  <si>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</si>
  <si>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</si>
  <si>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</si>
  <si>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</si>
  <si>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</si>
  <si>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</si>
  <si>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</si>
  <si>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</si>
  <si>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</si>
  <si>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</si>
  <si>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</si>
  <si>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</si>
  <si>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</si>
  <si>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</si>
  <si>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</si>
  <si>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</si>
  <si>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</si>
  <si>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</si>
  <si>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</si>
  <si>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</si>
  <si>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</si>
  <si>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</si>
  <si>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</si>
  <si>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</si>
  <si>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</si>
  <si>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</si>
  <si>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</si>
  <si>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</si>
  <si>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</si>
  <si>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</si>
  <si>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</si>
  <si>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</si>
  <si>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</si>
  <si>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</si>
  <si>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</si>
  <si>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</si>
  <si>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</si>
  <si>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</si>
  <si>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</si>
  <si>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</si>
  <si>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</si>
  <si>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</si>
  <si>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</si>
  <si>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</si>
  <si>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</si>
  <si>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</si>
  <si>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</si>
  <si>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</si>
  <si>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</si>
  <si>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</si>
  <si>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</si>
  <si>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</si>
  <si>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</si>
  <si>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</si>
  <si>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</si>
  <si>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</si>
  <si>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</si>
  <si>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</si>
  <si>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</si>
  <si>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</si>
  <si>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</si>
  <si>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</si>
  <si>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</si>
  <si>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</si>
  <si>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</si>
  <si>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</si>
  <si>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</si>
  <si>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</si>
  <si>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</si>
  <si>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</si>
  <si>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</si>
  <si>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</si>
  <si>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</si>
  <si>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</si>
  <si>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</si>
  <si>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</si>
  <si>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</si>
  <si>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</si>
  <si>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</si>
  <si>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</si>
  <si>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</si>
  <si>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</si>
  <si>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</si>
  <si>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</si>
  <si>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</si>
  <si>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</si>
  <si>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</si>
  <si>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</si>
  <si>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</si>
  <si>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</si>
  <si>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</si>
  <si>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</si>
  <si>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</si>
  <si>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</si>
  <si>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</si>
  <si>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</si>
  <si>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</si>
  <si>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</si>
  <si>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</si>
  <si>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</si>
  <si>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</si>
  <si>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</si>
  <si>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</si>
  <si>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</si>
  <si>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</si>
  <si>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</si>
  <si>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</si>
  <si>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</si>
  <si>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</si>
  <si>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</si>
  <si>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</si>
  <si>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</si>
  <si>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</si>
  <si>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</si>
  <si>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</si>
  <si>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</si>
  <si>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</si>
  <si>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</si>
  <si>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</si>
  <si>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</si>
  <si>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</si>
  <si>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</si>
  <si>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</si>
  <si>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</si>
  <si>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</si>
  <si>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</si>
  <si>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</si>
  <si>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</si>
  <si>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</si>
  <si>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</si>
  <si>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</si>
  <si>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</si>
  <si>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</si>
  <si>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</si>
  <si>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</si>
  <si>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</si>
  <si>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</si>
  <si>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</si>
  <si>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</si>
  <si>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</si>
  <si>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</si>
  <si>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</si>
  <si>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</si>
  <si>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</si>
  <si>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</si>
  <si>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</si>
  <si>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</si>
  <si>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</si>
  <si>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</si>
  <si>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</si>
  <si>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</si>
  <si>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</si>
  <si>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</si>
  <si>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</si>
  <si>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</si>
  <si>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</si>
  <si>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</si>
  <si>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</si>
  <si>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</si>
  <si>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</si>
  <si>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</si>
  <si>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</si>
  <si>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</si>
  <si>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</si>
  <si>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</si>
  <si>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</si>
  <si>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</si>
  <si>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</si>
  <si>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</si>
  <si>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</si>
  <si>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</si>
  <si>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</si>
  <si>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</si>
  <si>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</si>
  <si>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</si>
  <si>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</si>
  <si>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</si>
  <si>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</si>
  <si>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</si>
  <si>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</si>
  <si>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</si>
  <si>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</si>
  <si>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</si>
  <si>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</si>
  <si>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</si>
  <si>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</si>
  <si>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</si>
  <si>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</si>
  <si>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</si>
  <si>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</si>
  <si>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</si>
  <si>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</si>
  <si>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</si>
  <si>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</si>
  <si>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</si>
  <si>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</si>
  <si>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</si>
  <si>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</si>
  <si>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</si>
  <si>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</si>
  <si>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</si>
  <si>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</si>
  <si>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</si>
  <si>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</si>
  <si>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</si>
  <si>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</si>
  <si>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</si>
  <si>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</si>
  <si>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</si>
  <si>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</si>
  <si>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</si>
  <si>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</si>
  <si>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</si>
  <si>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</si>
  <si>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</si>
  <si>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</si>
  <si>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</si>
  <si>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</si>
  <si>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</si>
  <si>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</si>
  <si>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</si>
  <si>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</si>
  <si>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</si>
  <si>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</si>
  <si>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</si>
  <si>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</si>
  <si>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</si>
  <si>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</si>
  <si>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</si>
  <si>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</si>
  <si>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</si>
  <si>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</si>
  <si>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</si>
  <si>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</si>
  <si>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</si>
  <si>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</si>
  <si>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</si>
  <si>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</si>
  <si>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</si>
  <si>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</si>
  <si>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</si>
  <si>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</si>
  <si>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</si>
  <si>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</si>
  <si>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</si>
  <si>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</si>
  <si>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</si>
  <si>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</si>
  <si>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</si>
  <si>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</si>
  <si>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</si>
  <si>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</si>
  <si>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</si>
  <si>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</si>
  <si>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</si>
  <si>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</si>
  <si>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</si>
  <si>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</si>
  <si>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</si>
  <si>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</si>
  <si>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</si>
  <si>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</si>
  <si>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</si>
  <si>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</si>
  <si>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</si>
  <si>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</si>
  <si>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</si>
  <si>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</si>
  <si>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</si>
  <si>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</si>
  <si>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</si>
  <si>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</si>
  <si>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</si>
  <si>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</si>
  <si>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</si>
  <si>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</si>
  <si>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</si>
  <si>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</si>
  <si>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</si>
  <si>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</si>
  <si>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</si>
  <si>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</si>
  <si>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</si>
  <si>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</si>
  <si>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</si>
  <si>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</si>
  <si>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</si>
  <si>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</si>
  <si>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</si>
  <si>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</si>
  <si>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</si>
  <si>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</si>
  <si>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</si>
  <si>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</si>
  <si>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</si>
  <si>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</si>
  <si>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</si>
  <si>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</si>
  <si>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</si>
  <si>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</si>
  <si>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</si>
  <si>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</si>
  <si>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</si>
  <si>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</si>
  <si>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</si>
  <si>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</si>
  <si>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</si>
  <si>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</si>
  <si>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</si>
  <si>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</si>
  <si>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</si>
  <si>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</si>
  <si>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</si>
  <si>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</si>
  <si>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</si>
  <si>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</si>
  <si>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</si>
  <si>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</si>
  <si>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</si>
  <si>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</si>
  <si>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</si>
  <si>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</si>
  <si>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</si>
  <si>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</si>
  <si>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</si>
  <si>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</si>
  <si>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</si>
  <si>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</si>
  <si>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</si>
  <si>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</si>
  <si>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</si>
  <si>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</si>
  <si>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</si>
  <si>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</si>
  <si>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</si>
  <si>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</si>
  <si>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</si>
  <si>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</si>
  <si>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</si>
  <si>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</si>
  <si>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</si>
  <si>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</si>
  <si>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</si>
  <si>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</si>
  <si>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</si>
  <si>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</si>
  <si>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</si>
  <si>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</si>
  <si>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</si>
  <si>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</si>
  <si>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</si>
  <si>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</si>
  <si>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</si>
  <si>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</si>
  <si>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</si>
  <si>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</si>
  <si>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</si>
  <si>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</si>
  <si>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</si>
  <si>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</si>
  <si>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</si>
  <si>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</si>
  <si>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</si>
  <si>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</si>
  <si>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</si>
  <si>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</si>
  <si>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</si>
  <si>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</si>
  <si>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</si>
  <si>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</si>
  <si>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</si>
  <si>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</si>
  <si>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</si>
  <si>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</si>
  <si>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</si>
  <si>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</si>
  <si>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</si>
  <si>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</si>
  <si>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</si>
  <si>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</si>
  <si>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</si>
  <si>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</si>
  <si>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</si>
  <si>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</si>
  <si>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</si>
  <si>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</si>
  <si>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</si>
  <si>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</si>
  <si>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</si>
  <si>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</si>
  <si>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</si>
  <si>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</si>
  <si>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</si>
  <si>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</si>
  <si>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</si>
  <si>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</si>
  <si>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</si>
  <si>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</si>
  <si>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</si>
  <si>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</si>
  <si>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</si>
  <si>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</si>
  <si>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</si>
  <si>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</si>
  <si>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</si>
  <si>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</si>
  <si>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</si>
  <si>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</si>
  <si>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</si>
  <si>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</si>
  <si>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</si>
  <si>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</si>
  <si>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</si>
  <si>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</si>
  <si>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</si>
  <si>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</si>
  <si>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</si>
  <si>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</si>
  <si>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</si>
  <si>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</si>
  <si>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</si>
  <si>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</si>
  <si>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</si>
  <si>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</si>
  <si>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</si>
  <si>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</si>
  <si>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</si>
  <si>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</si>
  <si>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</si>
  <si>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</si>
  <si>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</si>
  <si>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</si>
  <si>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</si>
  <si>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</si>
  <si>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</si>
  <si>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</si>
  <si>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</si>
  <si>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</si>
  <si>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</si>
  <si>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</si>
  <si>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</si>
  <si>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</si>
  <si>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</si>
  <si>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</si>
  <si>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</si>
  <si>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</si>
  <si>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</si>
  <si>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</si>
  <si>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</si>
  <si>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</si>
  <si>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</si>
  <si>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</si>
  <si>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</si>
  <si>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</si>
  <si>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</si>
  <si>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</si>
  <si>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</si>
  <si>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</si>
  <si>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</si>
  <si>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</si>
  <si>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</si>
  <si>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</si>
  <si>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</si>
  <si>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</si>
  <si>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</si>
  <si>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</si>
  <si>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</si>
  <si>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</si>
  <si>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</si>
  <si>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</si>
  <si>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</si>
  <si>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</si>
  <si>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</si>
  <si>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</si>
  <si>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</si>
  <si>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</si>
  <si>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</si>
  <si>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</si>
  <si>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</si>
  <si>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</si>
  <si>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</si>
  <si>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</si>
  <si>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</si>
  <si>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</si>
  <si>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</si>
  <si>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</si>
  <si>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</si>
  <si>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</si>
  <si>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</si>
  <si>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</si>
  <si>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</si>
  <si>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</si>
  <si>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</si>
  <si>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</si>
  <si>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</si>
  <si>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</si>
  <si>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</si>
  <si>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</si>
  <si>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</si>
  <si>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</si>
  <si>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</si>
  <si>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</si>
  <si>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</si>
  <si>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</si>
  <si>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</si>
  <si>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</si>
  <si>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</si>
  <si>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</si>
  <si>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</si>
  <si>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</si>
  <si>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</si>
  <si>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</si>
  <si>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</si>
  <si>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</si>
  <si>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</si>
  <si>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</si>
  <si>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</si>
  <si>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</si>
  <si>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</si>
  <si>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</si>
  <si>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</si>
  <si>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</si>
  <si>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</si>
  <si>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</si>
  <si>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</si>
  <si>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</si>
  <si>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</si>
  <si>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</si>
  <si>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</si>
  <si>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</si>
  <si>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</si>
  <si>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</si>
  <si>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</si>
  <si>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</si>
  <si>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</si>
  <si>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</si>
  <si>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</si>
  <si>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</si>
  <si>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</si>
  <si>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</si>
  <si>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</si>
  <si>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</si>
  <si>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</si>
  <si>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</si>
  <si>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</si>
  <si>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</si>
  <si>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</si>
  <si>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</si>
  <si>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</si>
  <si>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</si>
  <si>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</si>
  <si>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</si>
  <si>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</si>
  <si>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</si>
  <si>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</si>
  <si>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</si>
  <si>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</si>
  <si>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</si>
  <si>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</si>
  <si>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</si>
  <si>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</si>
  <si>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</si>
  <si>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</si>
  <si>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</si>
  <si>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</si>
  <si>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</si>
  <si>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</si>
  <si>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</si>
  <si>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</si>
  <si>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</si>
  <si>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</si>
  <si>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</si>
  <si>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</si>
  <si>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</si>
  <si>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</si>
  <si>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</si>
  <si>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</si>
  <si>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</si>
  <si>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</si>
  <si>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</si>
  <si>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</si>
  <si>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</si>
  <si>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</si>
  <si>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</si>
  <si>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</si>
  <si>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</si>
  <si>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</si>
  <si>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</si>
  <si>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</si>
  <si>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</si>
  <si>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</si>
  <si>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</si>
  <si>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</si>
  <si>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</si>
  <si>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</si>
  <si>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</si>
  <si>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</si>
  <si>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</si>
  <si>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</si>
  <si>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</si>
  <si>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</si>
  <si>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</si>
  <si>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</si>
  <si>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</si>
  <si>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</si>
  <si>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</si>
  <si>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</si>
  <si>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</si>
  <si>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</si>
  <si>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</si>
  <si>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</si>
  <si>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</si>
  <si>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</si>
  <si>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</si>
  <si>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</si>
  <si>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</si>
  <si>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</si>
  <si>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</si>
  <si>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</si>
  <si>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</si>
  <si>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</si>
  <si>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</si>
  <si>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</si>
  <si>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</si>
  <si>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</si>
  <si>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</si>
  <si>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</si>
  <si>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</si>
  <si>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</si>
  <si>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</si>
  <si>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</si>
  <si>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</si>
  <si>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</si>
  <si>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</si>
  <si>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</si>
  <si>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</si>
  <si>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</si>
  <si>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</si>
  <si>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</si>
  <si>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</si>
  <si>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</si>
  <si>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</si>
  <si>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</si>
  <si>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</si>
  <si>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</si>
  <si>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</si>
  <si>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</si>
  <si>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</si>
  <si>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</si>
  <si>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</si>
  <si>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</si>
  <si>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</si>
  <si>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</si>
  <si>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</si>
  <si>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</si>
  <si>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</si>
  <si>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</si>
  <si>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</si>
  <si>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</si>
  <si>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</si>
  <si>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</si>
  <si>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</si>
  <si>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</si>
  <si>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</si>
  <si>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</si>
  <si>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</si>
  <si>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</si>
  <si>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</si>
  <si>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</si>
  <si>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</si>
  <si>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</si>
  <si>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</si>
  <si>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</si>
  <si>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</si>
  <si>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</si>
  <si>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</si>
  <si>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</si>
  <si>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</si>
  <si>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</si>
  <si>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</si>
  <si>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</si>
  <si>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</si>
  <si>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</si>
  <si>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</si>
  <si>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</si>
  <si>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</si>
  <si>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</si>
  <si>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</si>
  <si>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</si>
  <si>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</si>
  <si>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</si>
  <si>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</si>
  <si>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</si>
  <si>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</si>
  <si>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</si>
  <si>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</si>
  <si>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</si>
  <si>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</si>
  <si>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</si>
  <si>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</si>
  <si>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</si>
  <si>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</si>
  <si>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</si>
  <si>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</si>
  <si>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</si>
  <si>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</si>
  <si>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</si>
  <si>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</si>
  <si>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</si>
  <si>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</si>
  <si>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</si>
  <si>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</si>
  <si>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</si>
  <si>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</si>
  <si>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</si>
  <si>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</si>
  <si>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</si>
  <si>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</si>
  <si>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</si>
  <si>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</si>
  <si>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</si>
  <si>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</si>
  <si>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</si>
  <si>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</si>
  <si>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</si>
  <si>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</si>
  <si>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</si>
  <si>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</si>
  <si>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</si>
  <si>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</si>
  <si>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</si>
  <si>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</si>
  <si>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</si>
  <si>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</si>
  <si>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</si>
  <si>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</si>
  <si>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</si>
  <si>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</si>
  <si>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</si>
  <si>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</si>
  <si>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</si>
  <si>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</si>
  <si>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</si>
  <si>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</si>
  <si>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</si>
  <si>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</si>
  <si>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</si>
  <si>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</si>
  <si>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</si>
  <si>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</si>
  <si>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</si>
  <si>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</si>
  <si>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</si>
  <si>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</si>
  <si>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</si>
  <si>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</si>
  <si>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</si>
  <si>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</si>
  <si>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</si>
  <si>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</si>
  <si>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</si>
  <si>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</si>
  <si>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</si>
  <si>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</si>
  <si>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</si>
  <si>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</si>
  <si>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</si>
  <si>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</si>
  <si>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</si>
  <si>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</si>
  <si>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</si>
  <si>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</si>
  <si>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</si>
  <si>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</si>
  <si>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</si>
  <si>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</si>
  <si>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</si>
  <si>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</si>
  <si>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</si>
  <si>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</si>
  <si>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</si>
  <si>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</si>
  <si>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</si>
  <si>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</si>
  <si>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</si>
  <si>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</si>
  <si>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</si>
  <si>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</si>
  <si>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</si>
  <si>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</si>
  <si>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</si>
  <si>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</si>
  <si>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</si>
  <si>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</si>
  <si>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</si>
  <si>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</si>
  <si>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</si>
  <si>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</si>
  <si>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</si>
  <si>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</si>
  <si>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</si>
  <si>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</si>
  <si>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</si>
  <si>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</si>
  <si>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</si>
  <si>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</si>
  <si>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</si>
  <si>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</si>
  <si>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</si>
  <si>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</si>
  <si>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</si>
  <si>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</si>
  <si>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</si>
  <si>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</si>
  <si>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</si>
  <si>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</si>
  <si>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</si>
  <si>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</si>
  <si>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</si>
  <si>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</si>
  <si>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</si>
  <si>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</si>
  <si>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</si>
  <si>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</si>
  <si>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</si>
  <si>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</si>
  <si>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</si>
  <si>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</si>
  <si>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</si>
  <si>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</si>
  <si>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</si>
  <si>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</si>
  <si>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</si>
  <si>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</si>
  <si>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</si>
  <si>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</si>
  <si>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</si>
  <si>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</si>
  <si>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</si>
  <si>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</si>
  <si>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</si>
  <si>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</si>
  <si>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</si>
  <si>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</si>
  <si>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</si>
  <si>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</si>
  <si>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</si>
  <si>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</si>
  <si>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</si>
  <si>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</si>
  <si>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</si>
  <si>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</si>
  <si>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</si>
  <si>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</si>
  <si>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</si>
  <si>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</si>
  <si>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</si>
  <si>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</si>
  <si>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</si>
  <si>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</si>
  <si>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</si>
  <si>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</si>
  <si>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</si>
  <si>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</si>
  <si>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</si>
  <si>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</si>
  <si>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</si>
  <si>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</si>
  <si>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</si>
  <si>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</si>
  <si>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</si>
  <si>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</si>
  <si>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</si>
  <si>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</si>
  <si>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</si>
  <si>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</si>
  <si>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</si>
  <si>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</si>
  <si>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</si>
  <si>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</si>
  <si>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</si>
  <si>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</si>
  <si>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</si>
  <si>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</si>
  <si>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</si>
  <si>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</si>
  <si>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</si>
  <si>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</si>
  <si>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</si>
  <si>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</si>
  <si>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</si>
  <si>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</si>
  <si>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</si>
  <si>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</si>
  <si>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</si>
  <si>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</si>
  <si>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</si>
  <si>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</si>
  <si>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</si>
  <si>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</si>
  <si>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</si>
  <si>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</si>
  <si>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</si>
  <si>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</si>
  <si>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</si>
  <si>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</si>
  <si>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</si>
  <si>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</si>
  <si>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</si>
  <si>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</si>
  <si>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</si>
  <si>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</si>
  <si>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</si>
  <si>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</si>
  <si>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</si>
  <si>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</si>
  <si>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</si>
  <si>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</si>
  <si>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</si>
  <si>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</si>
  <si>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</si>
  <si>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</si>
  <si>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</si>
  <si>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</si>
  <si>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</si>
  <si>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</si>
  <si>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</si>
  <si>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</si>
  <si>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</si>
  <si>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</si>
  <si>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</si>
  <si>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</si>
  <si>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</si>
  <si>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</si>
  <si>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</si>
  <si>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</si>
  <si>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</si>
  <si>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</si>
  <si>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</si>
  <si>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</si>
  <si>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</si>
  <si>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</si>
  <si>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</si>
  <si>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</si>
  <si>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</si>
  <si>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</si>
  <si>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</si>
  <si>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</si>
  <si>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</si>
  <si>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</si>
  <si>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</si>
  <si>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</si>
  <si>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</si>
  <si>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</si>
  <si>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</si>
  <si>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</si>
  <si>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</si>
  <si>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</si>
  <si>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</si>
  <si>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</si>
  <si>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</si>
  <si>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</si>
  <si>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</si>
  <si>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</si>
  <si>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</si>
  <si>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</si>
  <si>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</si>
  <si>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</si>
  <si>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</si>
  <si>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</si>
  <si>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</si>
  <si>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</si>
  <si>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</si>
  <si>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</si>
  <si>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</si>
  <si>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</si>
  <si>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</si>
  <si>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</si>
  <si>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</si>
  <si>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</si>
  <si>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</si>
  <si>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</si>
  <si>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</si>
  <si>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</si>
  <si>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</si>
  <si>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</si>
  <si>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</si>
  <si>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</si>
  <si>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</si>
  <si>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</si>
  <si>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</si>
  <si>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</si>
  <si>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</si>
  <si>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</si>
  <si>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</si>
  <si>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</si>
  <si>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</si>
  <si>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</si>
  <si>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</si>
  <si>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</si>
  <si>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</si>
  <si>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</si>
  <si>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</si>
  <si>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</si>
  <si>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</si>
  <si>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</si>
  <si>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</si>
  <si>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</si>
  <si>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</si>
  <si>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</si>
  <si>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</si>
  <si>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</si>
  <si>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</si>
  <si>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</si>
  <si>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</si>
  <si>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</si>
  <si>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</si>
  <si>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</si>
  <si>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</si>
  <si>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</si>
  <si>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</si>
  <si>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</si>
  <si>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</si>
  <si>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</si>
  <si>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</si>
  <si>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</si>
  <si>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</si>
  <si>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</si>
  <si>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</si>
  <si>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</si>
  <si>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</si>
  <si>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</si>
  <si>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</si>
  <si>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</si>
  <si>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</si>
  <si>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</si>
  <si>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</si>
  <si>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</si>
  <si>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</si>
  <si>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</si>
  <si>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</si>
  <si>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</si>
  <si>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</si>
  <si>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</si>
  <si>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</si>
  <si>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</si>
  <si>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</si>
  <si>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</si>
  <si>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</si>
  <si>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</si>
  <si>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</si>
  <si>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</si>
  <si>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</si>
  <si>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</si>
  <si>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</si>
  <si>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</si>
  <si>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</si>
  <si>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</si>
  <si>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</si>
  <si>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</si>
  <si>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</si>
  <si>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</si>
  <si>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</si>
  <si>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</si>
  <si>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</si>
  <si>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</si>
  <si>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</si>
  <si>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</si>
  <si>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</si>
  <si>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</si>
  <si>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</si>
  <si>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</si>
  <si>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</si>
  <si>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</si>
  <si>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</si>
  <si>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</si>
  <si>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</si>
  <si>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</si>
  <si>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</si>
  <si>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</si>
  <si>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</si>
  <si>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</si>
  <si>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</si>
  <si>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</si>
  <si>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</si>
  <si>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</si>
  <si>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</si>
  <si>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</si>
  <si>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</si>
  <si>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</si>
  <si>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</si>
  <si>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</si>
  <si>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</si>
  <si>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</si>
  <si>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</si>
  <si>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</si>
  <si>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</si>
  <si>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</si>
  <si>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</si>
  <si>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</si>
  <si>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</si>
  <si>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</si>
  <si>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</si>
  <si>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</si>
  <si>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</si>
  <si>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</si>
  <si>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</si>
  <si>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</si>
  <si>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</si>
  <si>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</si>
  <si>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</si>
  <si>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</si>
  <si>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</si>
  <si>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</si>
  <si>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</si>
  <si>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</si>
  <si>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</si>
  <si>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</si>
  <si>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</si>
  <si>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</si>
  <si>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</si>
  <si>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</si>
  <si>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</si>
  <si>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</si>
  <si>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</si>
  <si>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</si>
  <si>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</si>
  <si>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</si>
  <si>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</si>
  <si>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</si>
  <si>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</si>
  <si>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</si>
  <si>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</si>
  <si>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</si>
  <si>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</si>
  <si>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</si>
  <si>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</si>
  <si>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</si>
  <si>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</si>
  <si>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</si>
  <si>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</si>
  <si>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</si>
  <si>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</si>
  <si>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</si>
  <si>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</si>
  <si>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</si>
  <si>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</si>
  <si>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</si>
  <si>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</si>
  <si>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</si>
  <si>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</si>
  <si>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</si>
  <si>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</si>
  <si>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</si>
  <si>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</si>
  <si>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</si>
  <si>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</si>
  <si>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</si>
  <si>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</si>
  <si>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</si>
  <si>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</si>
  <si>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</si>
  <si>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</si>
  <si>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</si>
  <si>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</si>
  <si>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</si>
  <si>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</si>
  <si>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</si>
  <si>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</si>
  <si>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</si>
  <si>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</si>
  <si>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</si>
  <si>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</si>
  <si>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</si>
  <si>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</si>
  <si>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</si>
  <si>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</si>
  <si>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</si>
  <si>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</si>
  <si>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</si>
  <si>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</si>
  <si>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</si>
  <si>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</si>
  <si>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</si>
  <si>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</si>
  <si>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</si>
  <si>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</si>
  <si>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</si>
  <si>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</si>
  <si>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</si>
  <si>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</si>
  <si>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</si>
  <si>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</si>
  <si>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</si>
  <si>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</si>
  <si>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</si>
  <si>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</si>
  <si>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</si>
  <si>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</si>
  <si>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</si>
  <si>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</si>
  <si>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</si>
  <si>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</si>
  <si>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</si>
  <si>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</si>
  <si>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</si>
  <si>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</si>
  <si>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</si>
  <si>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</si>
  <si>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</si>
  <si>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</si>
  <si>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</si>
  <si>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</si>
  <si>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</si>
  <si>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</si>
  <si>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</si>
  <si>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</si>
  <si>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</si>
  <si>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</si>
  <si>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</si>
  <si>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</si>
  <si>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</si>
  <si>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</si>
  <si>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</si>
  <si>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</si>
  <si>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</si>
  <si>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</si>
  <si>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</si>
  <si>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</si>
  <si>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</si>
  <si>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</si>
  <si>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</si>
  <si>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</si>
  <si>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</si>
  <si>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</si>
  <si>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</si>
  <si>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</si>
  <si>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</si>
  <si>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</si>
  <si>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</si>
  <si>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</si>
  <si>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</si>
  <si>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</si>
  <si>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</si>
  <si>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</si>
  <si>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</si>
  <si>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</si>
  <si>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</si>
  <si>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</si>
  <si>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</si>
  <si>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</si>
  <si>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</si>
  <si>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</si>
  <si>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</si>
  <si>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</si>
  <si>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</si>
  <si>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</si>
  <si>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</si>
  <si>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</si>
  <si>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</si>
  <si>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</si>
  <si>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</si>
  <si>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</si>
  <si>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</si>
  <si>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</si>
  <si>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</si>
  <si>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</si>
  <si>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</si>
  <si>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</si>
  <si>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</si>
  <si>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</si>
  <si>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</si>
  <si>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</si>
  <si>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</si>
  <si>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</si>
  <si>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</si>
  <si>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</si>
  <si>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</si>
  <si>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</si>
  <si>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</si>
  <si>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</si>
  <si>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</si>
  <si>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</si>
  <si>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</si>
  <si>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</si>
  <si>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</si>
  <si>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</si>
  <si>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</si>
  <si>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</si>
  <si>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</si>
  <si>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</si>
  <si>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</si>
  <si>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</si>
  <si>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</si>
  <si>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</si>
  <si>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</si>
  <si>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</si>
  <si>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</si>
  <si>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</si>
  <si>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</si>
  <si>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</si>
  <si>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</si>
  <si>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</si>
  <si>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</si>
  <si>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</si>
  <si>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</si>
  <si>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</si>
  <si>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</si>
  <si>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</si>
  <si>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</si>
  <si>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</si>
  <si>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</si>
  <si>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</si>
  <si>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</si>
  <si>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</si>
  <si>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</si>
  <si>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</si>
  <si>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</si>
  <si>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</si>
  <si>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</si>
  <si>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</si>
  <si>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</si>
  <si>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</si>
  <si>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</si>
  <si>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</si>
  <si>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</si>
  <si>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</si>
  <si>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</si>
  <si>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</si>
  <si>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</si>
  <si>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</si>
  <si>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</si>
  <si>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</si>
  <si>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</si>
  <si>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</si>
  <si>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</si>
  <si>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</si>
  <si>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</si>
  <si>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</si>
  <si>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</si>
  <si>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</si>
  <si>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</si>
  <si>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</si>
  <si>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</si>
  <si>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</si>
  <si>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</si>
  <si>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</si>
  <si>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</si>
  <si>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</si>
  <si>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</si>
  <si>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</si>
  <si>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</si>
  <si>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</si>
  <si>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</si>
  <si>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</si>
  <si>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</si>
  <si>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</si>
  <si>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</si>
  <si>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</si>
  <si>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</si>
  <si>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</si>
  <si>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</si>
  <si>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</si>
  <si>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</si>
  <si>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</si>
  <si>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</si>
  <si>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</si>
  <si>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</si>
  <si>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</si>
  <si>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</si>
  <si>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</si>
  <si>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</si>
  <si>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</si>
  <si>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</si>
  <si>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</si>
  <si>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</si>
  <si>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</si>
  <si>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</si>
  <si>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</si>
  <si>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</si>
  <si>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</si>
  <si>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</si>
  <si>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</si>
  <si>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</si>
  <si>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</si>
  <si>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</si>
  <si>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</si>
  <si>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</si>
  <si>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</si>
  <si>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</si>
  <si>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</si>
  <si>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</si>
  <si>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</si>
  <si>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</si>
  <si>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</si>
  <si>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</si>
  <si>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</si>
  <si>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</si>
  <si>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</si>
  <si>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</si>
  <si>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</si>
  <si>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</si>
  <si>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</si>
  <si>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</si>
  <si>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</si>
  <si>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</si>
  <si>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</si>
  <si>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</si>
  <si>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</si>
  <si>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</si>
  <si>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</si>
  <si>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</si>
  <si>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</si>
  <si>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</si>
  <si>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</si>
  <si>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</si>
  <si>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</si>
  <si>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</si>
  <si>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</si>
  <si>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</si>
  <si>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</si>
  <si>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</si>
  <si>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</si>
  <si>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</si>
  <si>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</si>
  <si>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</si>
  <si>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</si>
  <si>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</si>
  <si>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</si>
  <si>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</si>
  <si>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</si>
  <si>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</si>
  <si>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</si>
  <si>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</si>
  <si>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</si>
  <si>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</si>
  <si>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</si>
  <si>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</si>
  <si>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</si>
  <si>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</si>
  <si>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</si>
  <si>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</si>
  <si>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</si>
  <si>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</si>
  <si>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</si>
  <si>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</si>
  <si>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</si>
  <si>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</si>
  <si>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</si>
  <si>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</si>
  <si>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</si>
  <si>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</si>
  <si>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</si>
  <si>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</si>
  <si>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</si>
  <si>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</si>
  <si>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</si>
  <si>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</si>
  <si>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</si>
  <si>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</si>
  <si>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</si>
  <si>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</si>
  <si>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</si>
  <si>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</si>
  <si>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</si>
  <si>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</si>
  <si>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</si>
  <si>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</si>
  <si>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</si>
  <si>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</si>
  <si>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</si>
  <si>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</si>
  <si>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</si>
  <si>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</si>
  <si>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</si>
  <si>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</si>
  <si>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</si>
  <si>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</si>
  <si>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</si>
  <si>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</si>
  <si>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</si>
  <si>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</si>
  <si>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</si>
  <si>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</si>
  <si>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</si>
  <si>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</si>
  <si>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</si>
  <si>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</si>
  <si>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</si>
  <si>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</si>
  <si>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</si>
  <si>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</si>
  <si>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</si>
  <si>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</si>
  <si>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</si>
  <si>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</si>
  <si>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</si>
  <si>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</si>
  <si>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</si>
  <si>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</si>
  <si>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</si>
  <si>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</si>
  <si>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</si>
  <si>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</si>
  <si>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</si>
  <si>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</si>
  <si>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</si>
  <si>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</si>
  <si>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</si>
  <si>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</si>
  <si>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</si>
  <si>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</si>
  <si>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</si>
  <si>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</si>
  <si>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</si>
  <si>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</si>
  <si>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</si>
  <si>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</si>
  <si>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</si>
  <si>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</si>
  <si>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</si>
  <si>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</si>
  <si>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</si>
  <si>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</si>
  <si>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</si>
  <si>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</si>
  <si>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</si>
  <si>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</si>
  <si>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</si>
  <si>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</si>
  <si>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</si>
  <si>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</si>
  <si>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</si>
  <si>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</si>
  <si>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</si>
  <si>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</si>
  <si>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</si>
  <si>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</si>
  <si>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</si>
  <si>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</si>
  <si>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</si>
  <si>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</si>
  <si>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</si>
  <si>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</si>
  <si>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</si>
  <si>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</si>
  <si>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</si>
  <si>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</si>
  <si>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</si>
  <si>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</si>
  <si>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</si>
  <si>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</si>
  <si>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</si>
  <si>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</si>
  <si>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</si>
  <si>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</si>
  <si>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</si>
  <si>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</si>
  <si>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</si>
  <si>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</si>
  <si>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</si>
  <si>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</si>
  <si>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</si>
  <si>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</si>
  <si>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</si>
  <si>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</si>
  <si>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</si>
  <si>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</si>
  <si>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</si>
  <si>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</si>
  <si>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</si>
  <si>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</si>
  <si>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</si>
  <si>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</si>
  <si>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</si>
  <si>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</si>
  <si>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</si>
  <si>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</si>
  <si>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</si>
  <si>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</si>
  <si>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</si>
  <si>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</si>
  <si>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</si>
  <si>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</si>
  <si>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</si>
  <si>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</si>
  <si>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</si>
  <si>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</si>
  <si>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</si>
  <si>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</si>
  <si>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</si>
  <si>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</si>
  <si>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</si>
  <si>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</si>
  <si>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</si>
  <si>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</si>
  <si>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</si>
  <si>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</si>
  <si>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</si>
  <si>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</si>
  <si>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</si>
  <si>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</si>
  <si>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</si>
  <si>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</si>
  <si>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</si>
  <si>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</si>
  <si>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</si>
  <si>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</si>
  <si>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</si>
  <si>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</si>
  <si>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</si>
  <si>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</si>
  <si>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</si>
  <si>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</si>
  <si>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</si>
  <si>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</si>
  <si>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</si>
  <si>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</si>
  <si>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</si>
  <si>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</si>
  <si>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</si>
  <si>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</si>
  <si>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</si>
  <si>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</si>
  <si>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</si>
  <si>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</si>
  <si>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</si>
  <si>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</si>
  <si>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</si>
  <si>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</si>
  <si>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</si>
  <si>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</si>
  <si>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</si>
  <si>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</si>
  <si>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</si>
  <si>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</si>
  <si>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</si>
  <si>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</si>
  <si>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</si>
  <si>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</si>
  <si>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</si>
  <si>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</si>
  <si>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</si>
  <si>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</si>
  <si>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</si>
  <si>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</si>
  <si>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</si>
  <si>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</si>
  <si>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</si>
  <si>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</si>
  <si>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</si>
  <si>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</si>
  <si>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</si>
  <si>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</si>
  <si>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</si>
  <si>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</si>
  <si>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</si>
  <si>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</si>
  <si>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</si>
  <si>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</si>
  <si>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</si>
  <si>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</si>
  <si>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</si>
  <si>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</si>
  <si>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</si>
  <si>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</si>
  <si>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</si>
  <si>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</si>
  <si>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</si>
  <si>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</si>
  <si>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</si>
  <si>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</si>
  <si>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</si>
  <si>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</si>
  <si>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</si>
  <si>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</si>
  <si>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</si>
  <si>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</si>
  <si>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</si>
  <si>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</si>
  <si>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</si>
  <si>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</si>
  <si>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</si>
  <si>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</si>
  <si>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</si>
  <si>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</si>
  <si>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</si>
  <si>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</si>
  <si>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</si>
  <si>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</si>
  <si>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</si>
  <si>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</si>
  <si>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</si>
  <si>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</si>
  <si>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</si>
  <si>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</si>
  <si>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</si>
  <si>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</si>
  <si>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</si>
  <si>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</si>
  <si>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</si>
  <si>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</si>
  <si>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</si>
  <si>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</si>
  <si>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</si>
  <si>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</si>
  <si>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</si>
  <si>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</si>
  <si>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</si>
  <si>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</si>
  <si>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</si>
  <si>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</si>
  <si>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</si>
  <si>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</si>
  <si>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</si>
  <si>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</si>
  <si>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</si>
  <si>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</si>
  <si>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</si>
  <si>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</si>
  <si>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</si>
  <si>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</si>
  <si>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</si>
  <si>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</si>
  <si>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</si>
  <si>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</si>
  <si>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</si>
  <si>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</si>
  <si>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</si>
  <si>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</si>
  <si>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</si>
  <si>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</si>
  <si>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</si>
  <si>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</si>
  <si>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</si>
  <si>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</si>
  <si>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</si>
  <si>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</si>
  <si>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</si>
  <si>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</si>
  <si>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</si>
  <si>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</si>
  <si>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</si>
  <si>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</si>
  <si>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</si>
  <si>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</si>
  <si>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</si>
  <si>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</si>
  <si>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</si>
  <si>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</si>
  <si>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</si>
  <si>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</si>
  <si>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</si>
  <si>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</si>
  <si>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</si>
  <si>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</si>
  <si>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</si>
  <si>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</si>
  <si>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</si>
  <si>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</si>
  <si>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</si>
  <si>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</si>
  <si>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</si>
  <si>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</si>
  <si>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</si>
  <si>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</si>
  <si>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</si>
  <si>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</si>
  <si>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</si>
  <si>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</si>
  <si>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</si>
  <si>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</si>
  <si>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</si>
  <si>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</si>
  <si>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</si>
  <si>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</si>
  <si>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</si>
  <si>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</si>
  <si>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</si>
  <si>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</si>
  <si>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</si>
  <si>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</si>
  <si>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</si>
  <si>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</si>
  <si>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</si>
  <si>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</si>
  <si>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</si>
  <si>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</si>
  <si>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</si>
  <si>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</si>
  <si>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</si>
  <si>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</si>
  <si>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</si>
  <si>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</si>
  <si>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</si>
  <si>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</si>
  <si>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</si>
  <si>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</si>
  <si>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</si>
  <si>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</si>
  <si>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</si>
  <si>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</si>
  <si>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</si>
  <si>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</si>
  <si>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</si>
  <si>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</si>
  <si>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</si>
  <si>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</si>
  <si>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</si>
  <si>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</si>
  <si>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</si>
  <si>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</si>
  <si>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</si>
  <si>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</si>
  <si>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</si>
  <si>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</si>
  <si>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</si>
  <si>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</si>
  <si>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</si>
  <si>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</si>
  <si>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</si>
  <si>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</si>
  <si>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</si>
  <si>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</si>
  <si>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</si>
  <si>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</si>
  <si>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</si>
  <si>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</si>
  <si>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</si>
  <si>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</si>
  <si>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</si>
  <si>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</si>
  <si>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</si>
  <si>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</si>
  <si>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</si>
  <si>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</si>
  <si>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</si>
  <si>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</si>
  <si>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</si>
  <si>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</si>
  <si>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</si>
  <si>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</si>
  <si>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</si>
  <si>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</si>
  <si>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</si>
  <si>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</si>
  <si>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</si>
  <si>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</si>
  <si>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</si>
  <si>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</si>
  <si>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</si>
  <si>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</si>
  <si>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</si>
  <si>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</si>
  <si>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</si>
  <si>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</si>
  <si>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</si>
  <si>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</si>
  <si>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</si>
  <si>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</si>
  <si>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</si>
  <si>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</si>
  <si>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</si>
  <si>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</si>
  <si>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</si>
  <si>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</si>
  <si>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</si>
  <si>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</si>
  <si>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</si>
  <si>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</si>
  <si>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</si>
  <si>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</si>
  <si>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</si>
  <si>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</si>
  <si>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</si>
  <si>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</si>
  <si>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</si>
  <si>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</si>
  <si>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</si>
  <si>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</si>
  <si>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</si>
  <si>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</si>
  <si>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</si>
  <si>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</si>
  <si>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</si>
  <si>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</si>
  <si>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</si>
  <si>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</si>
  <si>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</si>
  <si>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</si>
  <si>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</si>
  <si>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</si>
  <si>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</si>
  <si>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</si>
  <si>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</si>
  <si>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</si>
  <si>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</si>
  <si>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</si>
  <si>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</si>
  <si>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</si>
  <si>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</si>
  <si>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</si>
  <si>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</si>
  <si>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</si>
  <si>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</si>
  <si>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</si>
  <si>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</si>
  <si>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</si>
  <si>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</si>
  <si>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</si>
  <si>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</si>
  <si>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</si>
  <si>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</si>
  <si>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</si>
  <si>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</si>
  <si>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</si>
  <si>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</si>
  <si>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</si>
  <si>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</si>
  <si>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</si>
  <si>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</si>
  <si>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</si>
  <si>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</si>
  <si>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</si>
  <si>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</si>
  <si>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</si>
  <si>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</si>
  <si>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</si>
  <si>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</si>
  <si>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</si>
  <si>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</si>
  <si>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</si>
  <si>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</si>
  <si>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</si>
  <si>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</si>
  <si>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</si>
  <si>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</si>
  <si>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</si>
  <si>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</si>
  <si>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</si>
  <si>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</si>
  <si>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</si>
  <si>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</si>
  <si>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</si>
  <si>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</si>
  <si>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</si>
  <si>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</si>
  <si>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</si>
  <si>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</si>
  <si>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</si>
  <si>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</si>
  <si>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</si>
  <si>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</si>
  <si>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</si>
  <si>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</si>
  <si>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</si>
  <si>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</si>
  <si>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</si>
  <si>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</si>
  <si>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</si>
  <si>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</si>
  <si>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</si>
  <si>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</si>
  <si>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</si>
  <si>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</si>
  <si>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</si>
  <si>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</si>
  <si>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</si>
  <si>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</si>
  <si>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</si>
  <si>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</si>
  <si>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</si>
  <si>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</si>
  <si>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</si>
  <si>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</si>
  <si>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</si>
  <si>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</si>
  <si>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</si>
  <si>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</si>
  <si>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</si>
  <si>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</si>
  <si>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</si>
  <si>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</si>
  <si>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</si>
  <si>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</si>
  <si>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</si>
  <si>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</si>
  <si>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</si>
  <si>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</si>
  <si>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</si>
  <si>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</si>
  <si>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</si>
  <si>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</si>
  <si>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</si>
  <si>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</si>
  <si>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</si>
  <si>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</si>
  <si>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</si>
  <si>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</si>
  <si>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</si>
  <si>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</si>
  <si>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</si>
  <si>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</si>
  <si>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</si>
  <si>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</si>
  <si>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</si>
  <si>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</si>
  <si>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</si>
  <si>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</si>
  <si>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</si>
  <si>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</si>
  <si>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</si>
  <si>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</si>
  <si>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</si>
  <si>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</si>
  <si>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</si>
  <si>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</si>
  <si>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</si>
  <si>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</si>
  <si>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</si>
  <si>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</si>
  <si>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</si>
  <si>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</si>
  <si>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</si>
  <si>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</si>
  <si>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</si>
  <si>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</si>
  <si>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</si>
  <si>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</si>
  <si>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</si>
  <si>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</si>
  <si>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</si>
  <si>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</si>
  <si>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</si>
  <si>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</si>
  <si>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</si>
  <si>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</si>
  <si>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</si>
  <si>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</si>
  <si>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</si>
  <si>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</si>
  <si>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</si>
  <si>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</si>
  <si>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</si>
  <si>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</si>
  <si>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</si>
  <si>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</si>
  <si>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</si>
  <si>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</si>
  <si>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</si>
  <si>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</si>
  <si>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</si>
  <si>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</si>
  <si>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</si>
  <si>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</si>
  <si>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</si>
  <si>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</si>
  <si>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</si>
  <si>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</si>
  <si>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</si>
  <si>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</si>
  <si>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</si>
  <si>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</si>
  <si>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</si>
  <si>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</si>
  <si>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</si>
  <si>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</si>
  <si>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</si>
  <si>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</si>
  <si>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</si>
  <si>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</si>
  <si>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</si>
  <si>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</si>
  <si>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</si>
  <si>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</si>
  <si>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</si>
  <si>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</si>
  <si>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</si>
  <si>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</si>
  <si>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</si>
  <si>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</si>
  <si>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</si>
  <si>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</si>
  <si>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</si>
  <si>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</si>
  <si>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</si>
  <si>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</si>
  <si>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</si>
  <si>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</si>
  <si>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</si>
  <si>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</si>
  <si>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</si>
  <si>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</si>
  <si>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</si>
  <si>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</si>
  <si>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</si>
  <si>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</si>
  <si>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</si>
  <si>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</si>
  <si>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</si>
  <si>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</si>
  <si>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</si>
  <si>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</si>
  <si>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</si>
  <si>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</si>
  <si>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</si>
  <si>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</si>
  <si>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</si>
  <si>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</si>
  <si>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</si>
  <si>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</si>
  <si>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</si>
  <si>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</si>
  <si>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</si>
  <si>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</si>
  <si>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</si>
  <si>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</si>
  <si>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</si>
  <si>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</si>
  <si>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</si>
  <si>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</si>
  <si>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</si>
  <si>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</si>
  <si>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</si>
  <si>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</si>
  <si>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</si>
  <si>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</si>
  <si>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</si>
  <si>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</si>
  <si>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</si>
  <si>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</si>
  <si>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</si>
  <si>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</si>
  <si>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</si>
  <si>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</si>
  <si>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</si>
  <si>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</si>
  <si>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</si>
  <si>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</si>
  <si>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</si>
  <si>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</si>
  <si>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</si>
  <si>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</si>
  <si>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</si>
  <si>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</si>
  <si>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</si>
  <si>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</si>
  <si>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</si>
  <si>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</si>
  <si>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</si>
  <si>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</si>
  <si>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</si>
  <si>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</si>
  <si>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</si>
  <si>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</si>
  <si>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</si>
  <si>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</si>
  <si>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</si>
  <si>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</si>
  <si>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</si>
  <si>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</si>
  <si>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</si>
  <si>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</si>
  <si>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</si>
  <si>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</si>
  <si>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</si>
  <si>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</si>
  <si>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</si>
  <si>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</si>
  <si>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</si>
  <si>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</si>
  <si>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</si>
  <si>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</si>
  <si>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</si>
  <si>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</si>
  <si>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</si>
  <si>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</si>
  <si>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</si>
  <si>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</si>
  <si>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</si>
  <si>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</si>
  <si>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</si>
  <si>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</si>
  <si>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</si>
  <si>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</si>
  <si>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</si>
  <si>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</si>
  <si>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</si>
  <si>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</si>
  <si>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</si>
  <si>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</si>
  <si>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</si>
  <si>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</si>
  <si>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</si>
  <si>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</si>
  <si>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</si>
  <si>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</si>
  <si>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</si>
  <si>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</si>
  <si>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</si>
  <si>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</si>
  <si>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</si>
  <si>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</si>
  <si>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</si>
  <si>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</si>
  <si>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</si>
  <si>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</si>
  <si>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</si>
  <si>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</si>
  <si>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</si>
  <si>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</si>
  <si>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</si>
  <si>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</si>
  <si>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</si>
  <si>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</si>
  <si>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</si>
  <si>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</si>
  <si>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</si>
  <si>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</si>
  <si>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</si>
  <si>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</si>
  <si>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</si>
  <si>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</si>
  <si>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</si>
  <si>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</si>
  <si>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</si>
  <si>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</si>
  <si>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</si>
  <si>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</si>
  <si>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</si>
  <si>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</si>
  <si>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</si>
  <si>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</si>
  <si>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</si>
  <si>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</si>
  <si>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</si>
  <si>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</si>
  <si>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</si>
  <si>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</si>
  <si>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</si>
  <si>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</si>
  <si>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</si>
  <si>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</si>
  <si>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</si>
  <si>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</si>
  <si>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</si>
  <si>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</si>
  <si>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</si>
  <si>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</si>
  <si>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</si>
  <si>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</si>
  <si>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</si>
  <si>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</si>
  <si>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</si>
  <si>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</si>
  <si>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</si>
  <si>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</si>
  <si>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</si>
  <si>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</si>
  <si>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</si>
  <si>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</si>
  <si>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</si>
  <si>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</si>
  <si>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</si>
  <si>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</si>
  <si>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</si>
  <si>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</si>
  <si>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</si>
  <si>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</si>
  <si>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</si>
  <si>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</si>
  <si>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</si>
  <si>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</si>
  <si>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</si>
  <si>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</si>
  <si>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</si>
  <si>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</si>
  <si>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</si>
  <si>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</si>
  <si>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</si>
  <si>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</si>
  <si>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</si>
  <si>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</si>
  <si>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</si>
  <si>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</si>
  <si>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</si>
  <si>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</si>
  <si>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</si>
  <si>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</si>
  <si>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</si>
  <si>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</si>
  <si>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</si>
  <si>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</si>
  <si>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</si>
  <si>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</si>
  <si>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</si>
  <si>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</si>
  <si>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</si>
  <si>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</si>
  <si>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</si>
  <si>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</si>
  <si>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</si>
  <si>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</si>
  <si>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</si>
  <si>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</si>
  <si>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</si>
  <si>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</si>
  <si>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</si>
  <si>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</si>
  <si>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</si>
  <si>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</si>
  <si>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</si>
  <si>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</si>
  <si>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</si>
  <si>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</si>
  <si>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</si>
  <si>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</si>
  <si>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</si>
  <si>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</si>
  <si>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</si>
  <si>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</si>
  <si>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</si>
  <si>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</si>
  <si>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</si>
  <si>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</si>
  <si>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</si>
  <si>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</si>
  <si>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</si>
  <si>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</si>
  <si>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</si>
  <si>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</si>
  <si>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</si>
  <si>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</si>
  <si>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</si>
  <si>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</si>
  <si>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</si>
  <si>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</si>
  <si>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</si>
  <si>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</si>
  <si>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</si>
  <si>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</si>
  <si>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</si>
  <si>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</si>
  <si>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</si>
  <si>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</si>
  <si>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</si>
  <si>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</si>
  <si>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</si>
  <si>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</si>
  <si>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</si>
  <si>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</si>
  <si>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</si>
  <si>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</si>
  <si>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</si>
  <si>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</si>
  <si>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</si>
  <si>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</si>
  <si>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</si>
  <si>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</si>
  <si>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</si>
  <si>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</si>
  <si>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</si>
  <si>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</si>
  <si>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</si>
  <si>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</si>
  <si>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</si>
  <si>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</si>
  <si>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</si>
  <si>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</si>
  <si>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</si>
  <si>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</si>
  <si>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</si>
  <si>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</si>
  <si>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</si>
  <si>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</si>
  <si>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</si>
  <si>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</si>
  <si>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</si>
  <si>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</si>
  <si>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</si>
  <si>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</si>
  <si>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</si>
  <si>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</si>
  <si>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</si>
  <si>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</si>
  <si>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</si>
  <si>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</si>
  <si>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</si>
  <si>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</si>
  <si>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</si>
  <si>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</si>
  <si>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</si>
  <si>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</si>
  <si>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</si>
  <si>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</si>
  <si>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</si>
  <si>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</si>
  <si>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</si>
  <si>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</si>
  <si>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</si>
  <si>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</si>
  <si>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</si>
  <si>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</si>
  <si>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</si>
  <si>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</si>
  <si>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</si>
  <si>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</si>
  <si>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</si>
  <si>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</si>
  <si>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</si>
  <si>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</si>
  <si>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</si>
  <si>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</si>
  <si>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</si>
  <si>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</si>
  <si>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</si>
  <si>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</si>
  <si>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</si>
  <si>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</si>
  <si>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</si>
  <si>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</si>
  <si>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</si>
  <si>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</si>
  <si>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</si>
  <si>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</si>
  <si>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</si>
  <si>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</si>
  <si>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</si>
  <si>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</si>
  <si>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</si>
  <si>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</si>
  <si>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</si>
  <si>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</si>
  <si>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</si>
  <si>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</si>
  <si>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</si>
  <si>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</si>
  <si>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</si>
  <si>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</si>
  <si>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</si>
  <si>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</si>
  <si>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</si>
  <si>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</si>
  <si>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</si>
  <si>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</si>
  <si>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</si>
  <si>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</si>
  <si>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</si>
  <si>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</si>
  <si>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</si>
  <si>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</si>
  <si>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</si>
  <si>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</si>
  <si>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</si>
  <si>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</si>
  <si>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</si>
  <si>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</si>
  <si>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</si>
  <si>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</si>
  <si>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</si>
  <si>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</si>
  <si>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</si>
  <si>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</si>
  <si>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</si>
  <si>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</si>
  <si>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</si>
  <si>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</si>
  <si>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</si>
  <si>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</si>
  <si>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</si>
  <si>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</si>
  <si>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</si>
  <si>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</si>
  <si>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</si>
  <si>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</si>
  <si>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</si>
  <si>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</si>
  <si>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</si>
  <si>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</si>
  <si>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</si>
  <si>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</si>
  <si>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</si>
  <si>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</si>
  <si>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</si>
  <si>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</si>
  <si>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</si>
  <si>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</si>
  <si>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</si>
  <si>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</si>
  <si>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</si>
  <si>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</si>
  <si>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</si>
  <si>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</si>
  <si>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</si>
  <si>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</si>
  <si>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</si>
  <si>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</si>
  <si>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</si>
  <si>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</si>
  <si>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</si>
  <si>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</si>
  <si>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</si>
  <si>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</si>
  <si>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</si>
  <si>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</si>
  <si>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</si>
  <si>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</si>
  <si>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</si>
  <si>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</si>
  <si>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</si>
  <si>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</si>
  <si>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</si>
  <si>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</si>
  <si>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</si>
  <si>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</si>
  <si>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</si>
  <si>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</si>
  <si>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</si>
  <si>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</si>
  <si>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</si>
  <si>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</si>
  <si>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</si>
  <si>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</si>
  <si>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</si>
  <si>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</si>
  <si>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</si>
  <si>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</si>
  <si>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</si>
  <si>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</si>
  <si>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</si>
  <si>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</si>
  <si>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</si>
  <si>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</si>
  <si>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</si>
  <si>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</si>
  <si>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</si>
  <si>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</si>
  <si>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</si>
  <si>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</si>
  <si>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</si>
  <si>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</si>
  <si>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</si>
  <si>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</si>
  <si>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</si>
  <si>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</si>
  <si>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</si>
  <si>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</si>
  <si>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</si>
  <si>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</si>
  <si>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</si>
  <si>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</si>
  <si>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</si>
  <si>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</si>
  <si>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</si>
  <si>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</si>
  <si>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</si>
  <si>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</si>
  <si>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</si>
  <si>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</si>
  <si>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</si>
  <si>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</si>
  <si>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</si>
  <si>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</si>
  <si>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</si>
  <si>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</si>
  <si>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</si>
  <si>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</si>
  <si>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</si>
  <si>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</si>
  <si>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</si>
  <si>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</si>
  <si>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</si>
  <si>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</si>
  <si>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</si>
  <si>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</si>
  <si>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</si>
  <si>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</si>
  <si>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</si>
  <si>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</si>
  <si>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</si>
  <si>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</si>
  <si>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</si>
  <si>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</si>
  <si>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</si>
  <si>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</si>
  <si>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</si>
  <si>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</si>
  <si>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</si>
  <si>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</si>
  <si>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</si>
  <si>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</si>
  <si>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</si>
  <si>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</si>
  <si>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</si>
  <si>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</si>
  <si>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</si>
  <si>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</si>
  <si>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</si>
  <si>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</si>
  <si>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</si>
  <si>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</si>
  <si>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</si>
  <si>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</si>
  <si>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</si>
  <si>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</si>
  <si>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</si>
  <si>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</si>
  <si>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</si>
  <si>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</si>
  <si>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</si>
  <si>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</si>
  <si>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</si>
  <si>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</si>
  <si>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</si>
  <si>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</si>
  <si>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</si>
  <si>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</si>
  <si>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</si>
  <si>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</si>
  <si>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</si>
  <si>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</si>
  <si>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</si>
  <si>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</si>
  <si>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</si>
  <si>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</si>
  <si>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</si>
  <si>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</si>
  <si>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</si>
  <si>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</si>
  <si>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</si>
  <si>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</si>
  <si>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</si>
  <si>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</si>
  <si>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</si>
  <si>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</si>
  <si>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</si>
  <si>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</si>
  <si>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</si>
  <si>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</si>
  <si>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</si>
  <si>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</si>
  <si>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</si>
  <si>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</si>
  <si>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</si>
  <si>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</si>
  <si>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</si>
  <si>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</si>
  <si>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</si>
  <si>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</si>
  <si>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</si>
  <si>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</si>
  <si>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</si>
  <si>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</si>
  <si>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</si>
  <si>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</si>
  <si>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</si>
  <si>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</si>
  <si>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</si>
  <si>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</si>
  <si>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</si>
  <si>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</si>
  <si>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</si>
  <si>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</si>
  <si>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</si>
  <si>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</si>
  <si>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</si>
  <si>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</si>
  <si>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</si>
  <si>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</si>
  <si>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</si>
  <si>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</si>
  <si>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</si>
  <si>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</si>
  <si>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</si>
  <si>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</si>
  <si>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</si>
  <si>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</si>
  <si>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</si>
  <si>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</si>
  <si>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</si>
  <si>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</si>
  <si>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</si>
  <si>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</si>
  <si>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</si>
  <si>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</si>
  <si>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</si>
  <si>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</si>
  <si>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</si>
  <si>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</si>
  <si>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</si>
  <si>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</si>
  <si>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</si>
  <si>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</si>
  <si>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</si>
  <si>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</si>
  <si>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</si>
  <si>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</si>
  <si>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</si>
  <si>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</si>
  <si>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</si>
  <si>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</si>
  <si>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</si>
  <si>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</si>
  <si>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</si>
  <si>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</si>
  <si>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</si>
  <si>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</si>
  <si>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</si>
  <si>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</si>
  <si>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</si>
  <si>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</si>
  <si>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</si>
  <si>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</si>
  <si>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</si>
  <si>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</si>
  <si>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</si>
  <si>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</si>
  <si>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</si>
  <si>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</si>
  <si>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</si>
  <si>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</si>
  <si>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</si>
  <si>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</si>
  <si>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</si>
  <si>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</si>
  <si>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</si>
  <si>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</si>
  <si>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</si>
  <si>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</si>
  <si>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</si>
  <si>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</si>
  <si>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</si>
  <si>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</si>
  <si>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</si>
  <si>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</si>
  <si>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</si>
  <si>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</si>
  <si>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</si>
  <si>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</si>
  <si>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</si>
  <si>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</si>
  <si>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</si>
  <si>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</si>
  <si>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</si>
  <si>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</si>
  <si>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</si>
  <si>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</si>
  <si>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</si>
  <si>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</si>
  <si>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</si>
  <si>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</si>
  <si>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</si>
  <si>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</si>
  <si>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</si>
  <si>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</si>
  <si>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</si>
  <si>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</si>
  <si>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</si>
  <si>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</si>
  <si>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</si>
  <si>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</si>
  <si>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</si>
  <si>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</si>
  <si>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</si>
  <si>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</si>
  <si>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</si>
  <si>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</si>
  <si>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</si>
  <si>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</si>
  <si>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</si>
  <si>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</si>
  <si>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</si>
  <si>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</si>
  <si>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</si>
  <si>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</si>
  <si>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</si>
  <si>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</si>
  <si>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</si>
  <si>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</si>
  <si>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</si>
  <si>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</si>
  <si>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</si>
  <si>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</si>
  <si>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</si>
  <si>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</si>
  <si>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</si>
  <si>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</si>
  <si>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</si>
  <si>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</si>
  <si>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</si>
  <si>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</si>
  <si>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</si>
  <si>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</si>
  <si>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</si>
  <si>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</si>
  <si>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</si>
  <si>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</si>
  <si>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</si>
  <si>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</si>
  <si>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</si>
  <si>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</si>
  <si>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</si>
  <si>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</si>
  <si>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</si>
  <si>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</si>
  <si>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</si>
  <si>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</si>
  <si>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</si>
  <si>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</si>
  <si>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</si>
  <si>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</si>
  <si>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</si>
  <si>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</si>
  <si>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</si>
  <si>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</si>
  <si>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</si>
  <si>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</si>
  <si>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</si>
  <si>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</si>
  <si>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</si>
  <si>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</si>
  <si>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</si>
  <si>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</si>
  <si>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</si>
  <si>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</si>
  <si>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</si>
  <si>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</si>
  <si>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</si>
  <si>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</si>
  <si>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</si>
  <si>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</si>
  <si>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</si>
  <si>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</si>
  <si>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</si>
  <si>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</si>
  <si>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</si>
  <si>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</si>
  <si>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</si>
  <si>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</si>
  <si>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</si>
  <si>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</si>
  <si>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</si>
  <si>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</si>
  <si>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</si>
  <si>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</si>
  <si>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</si>
  <si>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</si>
  <si>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</si>
  <si>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</si>
  <si>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</si>
  <si>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</si>
  <si>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</si>
  <si>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</si>
  <si>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</si>
  <si>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</si>
  <si>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</si>
  <si>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</si>
  <si>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</si>
  <si>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</si>
  <si>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</si>
  <si>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</si>
  <si>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</si>
  <si>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</si>
  <si>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</si>
  <si>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</si>
  <si>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</si>
  <si>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</si>
  <si>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</si>
  <si>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</si>
  <si>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</si>
  <si>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</si>
  <si>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</si>
  <si>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</si>
  <si>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</si>
  <si>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</si>
  <si>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</si>
  <si>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</si>
  <si>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</si>
  <si>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</si>
  <si>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</si>
  <si>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</si>
  <si>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</si>
  <si>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</si>
  <si>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</si>
  <si>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</si>
  <si>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</si>
  <si>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</si>
  <si>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</si>
  <si>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</si>
  <si>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</si>
  <si>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</si>
  <si>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</si>
  <si>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</si>
  <si>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</si>
  <si>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</si>
  <si>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</si>
  <si>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</si>
  <si>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</si>
  <si>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</si>
  <si>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</si>
  <si>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</si>
  <si>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</si>
  <si>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</si>
  <si>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</si>
  <si>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</si>
  <si>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</si>
  <si>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</si>
  <si>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</si>
  <si>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</si>
  <si>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</si>
  <si>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</si>
  <si>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</si>
  <si>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</si>
  <si>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</si>
  <si>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</si>
  <si>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</si>
  <si>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</si>
  <si>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</si>
  <si>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</si>
  <si>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</si>
  <si>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</si>
  <si>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</si>
  <si>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</si>
  <si>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</si>
  <si>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</si>
  <si>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</si>
  <si>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</si>
  <si>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</si>
  <si>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</si>
  <si>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</si>
  <si>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</si>
  <si>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</si>
  <si>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</si>
  <si>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</si>
  <si>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</si>
  <si>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</si>
  <si>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</si>
  <si>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</si>
  <si>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</si>
  <si>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</si>
  <si>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</si>
  <si>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</si>
  <si>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</si>
  <si>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</si>
  <si>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</si>
  <si>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</si>
  <si>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</si>
  <si>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</si>
  <si>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</si>
  <si>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</si>
  <si>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</si>
  <si>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</si>
  <si>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</si>
  <si>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</si>
  <si>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</si>
  <si>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</si>
  <si>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</si>
  <si>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</si>
  <si>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</si>
  <si>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</si>
  <si>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</si>
  <si>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</si>
  <si>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</si>
  <si>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</si>
  <si>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</si>
  <si>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</si>
  <si>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</si>
  <si>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</si>
  <si>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</si>
  <si>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</si>
  <si>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</si>
  <si>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</si>
  <si>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</si>
  <si>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</si>
  <si>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</si>
  <si>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</si>
  <si>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</si>
  <si>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</si>
  <si>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</si>
  <si>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</si>
  <si>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</si>
  <si>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</si>
  <si>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</si>
  <si>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</si>
  <si>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</si>
  <si>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</si>
  <si>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</si>
  <si>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</si>
  <si>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</si>
  <si>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</si>
  <si>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</si>
  <si>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</si>
  <si>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</si>
  <si>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</si>
  <si>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</si>
  <si>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</si>
  <si>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</si>
  <si>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</si>
  <si>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</si>
  <si>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</si>
  <si>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</si>
  <si>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</si>
  <si>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</si>
  <si>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</si>
  <si>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</si>
  <si>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</si>
  <si>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</si>
  <si>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</si>
  <si>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</si>
  <si>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</si>
  <si>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</si>
  <si>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</si>
  <si>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</si>
  <si>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</si>
  <si>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</si>
  <si>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</si>
  <si>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</si>
  <si>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</si>
  <si>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</si>
  <si>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</si>
  <si>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</si>
  <si>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</si>
  <si>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</si>
  <si>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</si>
  <si>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</si>
  <si>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</si>
  <si>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</si>
  <si>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</si>
  <si>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</si>
  <si>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</si>
  <si>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</si>
  <si>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</si>
  <si>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</si>
  <si>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</si>
  <si>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</si>
  <si>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</si>
  <si>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</si>
  <si>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</si>
  <si>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</si>
  <si>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</si>
  <si>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</si>
  <si>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</si>
  <si>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</si>
  <si>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</si>
  <si>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</si>
  <si>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</si>
  <si>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</si>
  <si>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</si>
  <si>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</si>
  <si>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</si>
  <si>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</si>
  <si>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</si>
  <si>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</si>
  <si>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</si>
  <si>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</si>
  <si>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</si>
  <si>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</si>
  <si>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</si>
  <si>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</si>
  <si>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</si>
  <si>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</si>
  <si>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</si>
  <si>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</si>
  <si>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</si>
  <si>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</si>
  <si>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</si>
  <si>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</si>
  <si>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</si>
  <si>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</si>
  <si>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</si>
  <si>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</si>
  <si>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</si>
  <si>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</si>
  <si>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</si>
  <si>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</si>
  <si>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</si>
  <si>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</si>
  <si>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</si>
  <si>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</si>
  <si>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</si>
  <si>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</si>
  <si>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</si>
  <si>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</si>
  <si>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</si>
  <si>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</si>
  <si>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</si>
  <si>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</si>
  <si>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</si>
  <si>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</si>
  <si>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</si>
  <si>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</si>
  <si>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</si>
  <si>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</si>
  <si>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</si>
  <si>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</si>
  <si>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</si>
  <si>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</si>
  <si>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</si>
  <si>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</si>
  <si>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</si>
  <si>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</si>
  <si>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</si>
  <si>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</si>
  <si>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</si>
  <si>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</si>
  <si>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</si>
  <si>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</si>
  <si>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</si>
  <si>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</si>
  <si>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</si>
  <si>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</si>
  <si>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</si>
  <si>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</si>
  <si>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</si>
  <si>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</si>
  <si>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</si>
  <si>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</si>
  <si>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</si>
  <si>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</si>
  <si>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</si>
  <si>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</si>
  <si>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</si>
  <si>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</si>
  <si>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</si>
  <si>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</si>
  <si>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</si>
  <si>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</si>
  <si>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</si>
  <si>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</si>
  <si>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</si>
  <si>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</si>
  <si>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</si>
  <si>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</si>
  <si>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</si>
  <si>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</si>
  <si>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</si>
  <si>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</si>
  <si>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</si>
  <si>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</si>
  <si>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</si>
  <si>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</si>
  <si>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</si>
  <si>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</si>
  <si>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</si>
  <si>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</si>
  <si>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</si>
  <si>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</si>
  <si>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</si>
  <si>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</si>
  <si>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</si>
  <si>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</si>
  <si>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</si>
  <si>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</si>
  <si>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</si>
  <si>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</si>
  <si>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</si>
  <si>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</si>
  <si>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</si>
  <si>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</si>
  <si>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</si>
  <si>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</si>
  <si>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</si>
  <si>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</si>
  <si>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</si>
  <si>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</si>
  <si>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</si>
  <si>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</si>
  <si>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</si>
  <si>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</si>
  <si>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</si>
  <si>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</si>
  <si>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</si>
  <si>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</si>
  <si>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</si>
  <si>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</si>
  <si>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</si>
  <si>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</si>
  <si>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</si>
  <si>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</si>
  <si>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</si>
  <si>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</si>
  <si>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</si>
  <si>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</si>
  <si>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</si>
  <si>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</si>
  <si>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</si>
  <si>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</si>
  <si>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</si>
  <si>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</si>
  <si>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</si>
  <si>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</si>
  <si>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</si>
  <si>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</si>
  <si>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</si>
  <si>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</si>
  <si>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</si>
  <si>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</si>
  <si>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</si>
  <si>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</si>
  <si>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</si>
  <si>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</si>
  <si>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</si>
  <si>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</si>
  <si>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</si>
  <si>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</si>
  <si>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</si>
  <si>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</si>
  <si>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</si>
  <si>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</si>
  <si>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</si>
  <si>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</si>
  <si>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</si>
  <si>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</si>
  <si>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</si>
  <si>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</si>
  <si>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</si>
  <si>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</si>
  <si>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</si>
  <si>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</si>
  <si>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</si>
  <si>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</si>
  <si>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</si>
  <si>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</si>
  <si>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</si>
  <si>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</si>
  <si>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</si>
  <si>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</si>
  <si>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</si>
  <si>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</si>
  <si>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</si>
  <si>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</si>
  <si>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</si>
  <si>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</si>
  <si>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</si>
  <si>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</si>
  <si>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</si>
  <si>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</si>
  <si>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</si>
  <si>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</si>
  <si>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</si>
  <si>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</si>
  <si>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</si>
  <si>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</si>
  <si>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</si>
  <si>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</si>
  <si>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</si>
  <si>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</si>
  <si>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</si>
  <si>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</si>
  <si>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</si>
  <si>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</si>
  <si>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</si>
  <si>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</si>
  <si>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</si>
  <si>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</si>
  <si>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</si>
  <si>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</si>
  <si>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</si>
  <si>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</si>
  <si>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</si>
  <si>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</si>
  <si>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</si>
  <si>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</si>
  <si>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</si>
  <si>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</si>
  <si>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</si>
  <si>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</si>
  <si>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</si>
  <si>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</si>
  <si>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</si>
  <si>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</si>
  <si>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</si>
  <si>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</si>
  <si>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</si>
  <si>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</si>
  <si>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</si>
  <si>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</si>
  <si>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</si>
  <si>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</si>
  <si>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</si>
  <si>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</si>
  <si>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</si>
  <si>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</si>
  <si>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</si>
  <si>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</si>
  <si>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</si>
  <si>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</si>
  <si>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</si>
  <si>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</si>
  <si>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</si>
  <si>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</si>
  <si>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</si>
  <si>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</si>
  <si>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</si>
  <si>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</si>
  <si>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</si>
  <si>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</si>
  <si>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</si>
  <si>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</si>
  <si>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</si>
  <si>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</si>
  <si>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</si>
  <si>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</si>
  <si>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</si>
  <si>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</si>
  <si>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</si>
  <si>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</si>
  <si>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</si>
  <si>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</si>
  <si>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</si>
  <si>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</si>
  <si>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</si>
  <si>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</si>
  <si>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</si>
  <si>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</si>
  <si>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</si>
  <si>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</si>
  <si>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</si>
  <si>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</si>
  <si>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</si>
  <si>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</si>
  <si>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</si>
  <si>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</si>
  <si>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</si>
  <si>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</si>
  <si>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</si>
  <si>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</si>
  <si>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</si>
  <si>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</si>
  <si>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</si>
  <si>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</si>
  <si>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</si>
  <si>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</si>
  <si>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</si>
  <si>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</si>
  <si>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</si>
  <si>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</si>
  <si>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</si>
  <si>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</si>
  <si>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</si>
  <si>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</si>
  <si>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</si>
  <si>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</si>
  <si>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</si>
  <si>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</si>
  <si>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</si>
  <si>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</si>
  <si>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</si>
  <si>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</si>
  <si>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</si>
  <si>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</si>
  <si>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</si>
  <si>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</si>
  <si>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</si>
  <si>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</si>
  <si>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</si>
  <si>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</si>
  <si>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</si>
  <si>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</si>
  <si>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</si>
  <si>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</si>
  <si>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</si>
  <si>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</si>
  <si>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</si>
  <si>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</si>
  <si>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</si>
  <si>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</si>
  <si>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</si>
  <si>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</si>
  <si>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</si>
  <si>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</si>
  <si>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</si>
  <si>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</si>
  <si>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</si>
  <si>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</si>
  <si>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</si>
  <si>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</si>
  <si>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</si>
  <si>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</si>
  <si>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</si>
  <si>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</si>
  <si>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</si>
  <si>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</si>
  <si>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</si>
  <si>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</si>
  <si>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</si>
  <si>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</si>
  <si>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</si>
  <si>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</si>
  <si>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</si>
  <si>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</si>
  <si>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</si>
  <si>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</si>
  <si>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</si>
  <si>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</si>
  <si>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</si>
  <si>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</si>
  <si>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</si>
  <si>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</si>
  <si>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</si>
  <si>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</si>
  <si>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</si>
  <si>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</si>
  <si>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</si>
  <si>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</si>
  <si>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</si>
  <si>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</si>
  <si>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</si>
  <si>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</si>
  <si>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</si>
  <si>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</si>
  <si>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</si>
  <si>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</si>
  <si>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</si>
  <si>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</si>
  <si>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</si>
  <si>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</si>
  <si>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</si>
  <si>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</si>
  <si>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</si>
  <si>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</si>
  <si>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</si>
  <si>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</si>
  <si>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</si>
  <si>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</si>
  <si>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</si>
  <si>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</si>
  <si>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</si>
  <si>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</si>
  <si>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</si>
  <si>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</si>
  <si>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</si>
  <si>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</si>
  <si>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</si>
  <si>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</si>
  <si>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</si>
  <si>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</si>
  <si>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</si>
  <si>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</si>
  <si>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</si>
  <si>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</si>
  <si>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</si>
  <si>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</si>
  <si>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</si>
  <si>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</si>
  <si>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</si>
  <si>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</si>
  <si>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</si>
  <si>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</si>
  <si>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</si>
  <si>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</si>
  <si>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</si>
  <si>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</si>
  <si>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</si>
  <si>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</si>
  <si>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</si>
  <si>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</si>
  <si>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</si>
  <si>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</si>
  <si>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</si>
  <si>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</si>
  <si>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</si>
  <si>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</si>
  <si>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</si>
  <si>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</si>
  <si>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</si>
  <si>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</si>
  <si>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</si>
  <si>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</si>
  <si>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</si>
  <si>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</si>
  <si>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</si>
  <si>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</si>
  <si>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</si>
  <si>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</si>
  <si>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</si>
  <si>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</si>
  <si>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</si>
  <si>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</si>
  <si>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</si>
  <si>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</si>
  <si>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</si>
  <si>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</si>
  <si>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</si>
  <si>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</si>
  <si>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</si>
  <si>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</si>
  <si>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</si>
  <si>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</si>
  <si>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</si>
  <si>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</si>
  <si>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</si>
  <si>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</si>
  <si>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</si>
  <si>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</si>
  <si>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</si>
  <si>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</si>
  <si>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</si>
  <si>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</si>
  <si>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</si>
  <si>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</si>
  <si>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</si>
  <si>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</si>
  <si>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</si>
  <si>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</si>
  <si>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</si>
  <si>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</si>
  <si>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</si>
  <si>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</si>
  <si>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</si>
  <si>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</si>
  <si>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</si>
  <si>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</si>
  <si>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</si>
  <si>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</si>
  <si>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</si>
  <si>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</si>
  <si>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</si>
  <si>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</si>
  <si>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</si>
  <si>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</si>
  <si>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</si>
  <si>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</si>
  <si>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</si>
  <si>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</si>
  <si>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</si>
  <si>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</si>
  <si>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</si>
  <si>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</si>
  <si>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</si>
  <si>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</si>
  <si>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</si>
  <si>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</si>
  <si>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</si>
  <si>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</si>
  <si>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</si>
  <si>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</si>
  <si>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</si>
  <si>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</si>
  <si>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</si>
  <si>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</si>
  <si>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</si>
  <si>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</si>
  <si>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</si>
  <si>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</si>
  <si>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</si>
  <si>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</si>
  <si>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</si>
  <si>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</si>
  <si>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</si>
  <si>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</si>
  <si>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</si>
  <si>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</si>
  <si>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</si>
  <si>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</si>
  <si>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</si>
  <si>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</si>
  <si>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</si>
  <si>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</si>
  <si>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</si>
  <si>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</si>
  <si>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</si>
  <si>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</si>
  <si>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</si>
  <si>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</si>
  <si>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</si>
  <si>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</si>
  <si>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</si>
  <si>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</si>
  <si>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</si>
  <si>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</si>
  <si>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</si>
  <si>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</si>
  <si>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</si>
  <si>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</si>
  <si>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</si>
  <si>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</si>
  <si>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</si>
  <si>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</si>
  <si>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</si>
  <si>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</si>
  <si>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</si>
  <si>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</si>
  <si>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</si>
  <si>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</si>
  <si>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</si>
  <si>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</si>
  <si>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</si>
  <si>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</si>
  <si>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</si>
  <si>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</si>
  <si>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</si>
  <si>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</si>
  <si>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</si>
  <si>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</si>
  <si>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</si>
  <si>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</si>
  <si>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</si>
  <si>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</si>
  <si>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</si>
  <si>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</si>
  <si>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</si>
  <si>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</si>
  <si>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</si>
  <si>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</si>
  <si>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</si>
  <si>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</si>
  <si>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</si>
  <si>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</si>
  <si>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</si>
  <si>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</si>
  <si>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</si>
  <si>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</si>
  <si>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</si>
  <si>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</si>
  <si>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</si>
  <si>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</si>
  <si>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</si>
  <si>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</si>
  <si>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</si>
  <si>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</si>
  <si>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</si>
  <si>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</si>
  <si>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</si>
  <si>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</si>
  <si>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</si>
  <si>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</si>
  <si>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</si>
  <si>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</si>
  <si>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</si>
  <si>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</si>
  <si>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</si>
  <si>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</si>
  <si>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</si>
  <si>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</si>
  <si>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</si>
  <si>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</si>
  <si>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</si>
  <si>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</si>
  <si>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</si>
  <si>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</si>
  <si>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</si>
  <si>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</si>
  <si>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</si>
  <si>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</si>
  <si>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</si>
  <si>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</si>
  <si>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</si>
  <si>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</si>
  <si>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</si>
  <si>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</si>
  <si>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</si>
  <si>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</si>
  <si>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</si>
  <si>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</si>
  <si>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</si>
  <si>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</si>
  <si>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</si>
  <si>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</si>
  <si>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</si>
  <si>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</si>
  <si>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</si>
  <si>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</si>
  <si>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</si>
  <si>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</si>
  <si>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</si>
  <si>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</si>
  <si>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</si>
  <si>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</si>
  <si>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</si>
  <si>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</si>
  <si>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</si>
  <si>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</si>
  <si>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</si>
  <si>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</si>
  <si>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</si>
  <si>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</si>
  <si>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</si>
  <si>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</si>
  <si>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</si>
  <si>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</si>
  <si>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</si>
  <si>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</si>
  <si>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</si>
  <si>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</si>
  <si>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</si>
  <si>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</si>
  <si>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</si>
  <si>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</si>
  <si>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</si>
  <si>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</si>
  <si>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</si>
  <si>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</si>
  <si>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</si>
  <si>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</si>
  <si>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</si>
  <si>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</si>
  <si>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</si>
  <si>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</si>
  <si>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</si>
  <si>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</si>
  <si>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</si>
  <si>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</si>
  <si>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</si>
  <si>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</si>
  <si>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</si>
  <si>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</si>
  <si>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</si>
  <si>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</si>
  <si>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</si>
  <si>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</si>
  <si>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</si>
  <si>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</si>
  <si>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</si>
  <si>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</si>
  <si>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</si>
  <si>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</si>
  <si>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</si>
  <si>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</si>
  <si>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</si>
  <si>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</si>
  <si>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</si>
  <si>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</si>
  <si>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</si>
  <si>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</si>
  <si>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</si>
  <si>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</si>
  <si>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</si>
  <si>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</si>
  <si>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</si>
  <si>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</si>
  <si>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</si>
  <si>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</si>
  <si>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</si>
  <si>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</si>
  <si>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</si>
  <si>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</si>
  <si>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</si>
  <si>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</si>
  <si>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</si>
  <si>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</si>
  <si>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</si>
  <si>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</si>
  <si>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</si>
  <si>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</si>
  <si>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</si>
  <si>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</si>
  <si>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</si>
  <si>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</si>
  <si>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</si>
  <si>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</si>
  <si>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</si>
  <si>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</si>
  <si>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</si>
  <si>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</si>
  <si>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</si>
  <si>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</si>
  <si>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</si>
  <si>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</si>
  <si>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</si>
  <si>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</si>
  <si>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</si>
  <si>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</si>
  <si>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</si>
  <si>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</si>
  <si>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</si>
  <si>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</si>
  <si>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</si>
  <si>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</si>
  <si>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</si>
  <si>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</si>
  <si>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</si>
  <si>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</si>
  <si>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</si>
  <si>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</si>
  <si>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</si>
  <si>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</si>
  <si>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</si>
  <si>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</si>
  <si>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</si>
  <si>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</si>
  <si>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</si>
  <si>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</si>
  <si>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</si>
  <si>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</si>
  <si>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</si>
  <si>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</si>
  <si>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</si>
  <si>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</si>
  <si>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</si>
  <si>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</si>
  <si>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</si>
  <si>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</si>
  <si>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</si>
  <si>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</si>
  <si>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</si>
  <si>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</si>
  <si>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</si>
  <si>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</si>
  <si>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</si>
  <si>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</si>
  <si>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</si>
  <si>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</si>
  <si>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</si>
  <si>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</si>
  <si>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</si>
  <si>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</si>
  <si>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</si>
  <si>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</si>
  <si>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</si>
  <si>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</si>
  <si>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</si>
  <si>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</si>
  <si>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</si>
  <si>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</si>
  <si>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</si>
  <si>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</si>
  <si>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</si>
  <si>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</si>
  <si>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</si>
  <si>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</si>
  <si>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</si>
  <si>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</si>
  <si>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</si>
  <si>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</si>
  <si>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</si>
  <si>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</si>
  <si>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</si>
  <si>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</si>
  <si>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</si>
  <si>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</si>
  <si>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</si>
  <si>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</si>
  <si>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</si>
  <si>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</si>
  <si>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</si>
  <si>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</si>
  <si>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</si>
  <si>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</si>
  <si>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</si>
  <si>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</si>
  <si>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</si>
  <si>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</si>
  <si>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</si>
  <si>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</si>
  <si>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</si>
  <si>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</si>
  <si>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</si>
  <si>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</si>
  <si>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</si>
  <si>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</si>
  <si>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</si>
  <si>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</si>
  <si>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</si>
  <si>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</si>
  <si>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</si>
  <si>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</si>
  <si>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</si>
  <si>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</si>
  <si>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</si>
  <si>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</si>
  <si>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</si>
  <si>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</si>
  <si>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</si>
  <si>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</si>
  <si>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</si>
  <si>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</si>
  <si>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</si>
  <si>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</si>
  <si>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</si>
  <si>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</si>
  <si>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</si>
  <si>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</si>
  <si>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</si>
  <si>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</si>
  <si>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</si>
  <si>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</si>
  <si>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</si>
  <si>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</si>
  <si>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</si>
  <si>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</si>
  <si>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</si>
  <si>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</si>
  <si>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</si>
  <si>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</si>
  <si>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</si>
  <si>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</si>
  <si>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</si>
  <si>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</si>
  <si>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</si>
  <si>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</si>
  <si>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</si>
  <si>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</si>
  <si>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</si>
  <si>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</si>
  <si>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</si>
  <si>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</si>
  <si>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</si>
  <si>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</si>
  <si>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</si>
  <si>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</si>
  <si>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</si>
  <si>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</si>
  <si>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</si>
  <si>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</si>
  <si>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</si>
  <si>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</si>
  <si>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</si>
  <si>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</si>
  <si>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</si>
  <si>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</si>
  <si>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</si>
  <si>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</si>
  <si>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</si>
  <si>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</si>
  <si>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</si>
  <si>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</si>
  <si>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</si>
  <si>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</si>
  <si>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</si>
  <si>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</si>
  <si>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</si>
  <si>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</si>
  <si>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</si>
  <si>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</si>
  <si>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</si>
  <si>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</si>
  <si>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</si>
  <si>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</si>
  <si>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</si>
  <si>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</si>
  <si>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</si>
  <si>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</si>
  <si>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</si>
  <si>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</si>
  <si>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</si>
  <si>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</si>
  <si>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</si>
  <si>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</si>
  <si>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</si>
  <si>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</si>
  <si>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</si>
  <si>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</si>
  <si>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</si>
  <si>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</si>
  <si>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</si>
  <si>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</si>
  <si>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</si>
  <si>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</si>
  <si>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</si>
  <si>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</si>
  <si>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</si>
  <si>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</si>
  <si>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</si>
  <si>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</si>
  <si>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</si>
  <si>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</si>
  <si>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</si>
  <si>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</si>
  <si>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</si>
  <si>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</si>
  <si>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</si>
  <si>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</si>
  <si>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</si>
  <si>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</si>
  <si>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</si>
  <si>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</si>
  <si>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</si>
  <si>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</si>
  <si>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</si>
  <si>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</si>
  <si>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</si>
  <si>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</si>
  <si>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</si>
  <si>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</si>
  <si>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</si>
  <si>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</si>
  <si>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</si>
  <si>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</si>
  <si>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</si>
  <si>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</si>
  <si>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</si>
  <si>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</si>
  <si>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</si>
  <si>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</si>
  <si>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</si>
  <si>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</si>
  <si>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</si>
  <si>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</si>
  <si>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</si>
  <si>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</si>
  <si>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</si>
  <si>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</si>
  <si>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</si>
  <si>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</si>
  <si>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</si>
  <si>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</si>
  <si>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</si>
  <si>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</si>
  <si>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</si>
  <si>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</si>
  <si>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</si>
  <si>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</si>
  <si>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</si>
  <si>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</si>
  <si>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</si>
  <si>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</si>
  <si>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</si>
  <si>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</si>
  <si>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</si>
  <si>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</si>
  <si>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</si>
  <si>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</si>
  <si>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</si>
  <si>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</si>
  <si>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</si>
  <si>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</si>
  <si>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</si>
  <si>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</si>
  <si>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</si>
  <si>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</si>
  <si>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</si>
  <si>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</si>
  <si>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</si>
  <si>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</si>
  <si>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</si>
  <si>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</si>
  <si>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</si>
  <si>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</si>
  <si>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</si>
  <si>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</si>
  <si>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</si>
  <si>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</si>
  <si>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</si>
  <si>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</si>
  <si>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</si>
  <si>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</si>
  <si>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</si>
  <si>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</si>
  <si>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</si>
  <si>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</si>
  <si>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</si>
  <si>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</si>
  <si>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</si>
  <si>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</si>
  <si>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</si>
  <si>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</si>
  <si>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</si>
  <si>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</si>
  <si>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</si>
  <si>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</si>
  <si>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</si>
  <si>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</si>
  <si>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</si>
  <si>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</si>
  <si>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</si>
  <si>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</si>
  <si>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</si>
  <si>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</si>
  <si>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</si>
  <si>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</si>
  <si>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</si>
  <si>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</si>
  <si>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</si>
  <si>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</si>
  <si>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</si>
  <si>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</si>
  <si>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</si>
  <si>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</si>
  <si>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</si>
  <si>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</si>
  <si>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</si>
  <si>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</si>
  <si>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</si>
  <si>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</si>
  <si>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</si>
  <si>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</si>
  <si>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</si>
  <si>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</si>
  <si>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</si>
  <si>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</si>
  <si>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</si>
  <si>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</si>
  <si>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</si>
  <si>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</si>
  <si>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</si>
  <si>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</si>
  <si>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</si>
  <si>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</si>
  <si>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</si>
  <si>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</si>
  <si>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</si>
  <si>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</si>
  <si>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</si>
  <si>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</si>
  <si>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</si>
  <si>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</si>
  <si>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</si>
  <si>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</si>
  <si>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</si>
  <si>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</si>
  <si>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</si>
  <si>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</si>
  <si>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</si>
  <si>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</si>
  <si>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</si>
  <si>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</si>
  <si>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</si>
  <si>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</si>
  <si>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</si>
  <si>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</si>
  <si>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</si>
  <si>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</si>
  <si>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</si>
  <si>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</si>
  <si>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</si>
  <si>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</si>
  <si>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</si>
  <si>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</si>
  <si>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</si>
  <si>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</si>
  <si>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</si>
  <si>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</si>
  <si>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</si>
  <si>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</si>
  <si>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</si>
  <si>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</si>
  <si>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</si>
  <si>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</si>
  <si>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</si>
  <si>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</si>
  <si>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</si>
  <si>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</si>
  <si>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</si>
  <si>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</si>
  <si>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</si>
  <si>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</si>
  <si>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</si>
  <si>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</si>
  <si>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</si>
  <si>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</si>
  <si>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</si>
  <si>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</si>
  <si>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</si>
  <si>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</si>
  <si>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</si>
  <si>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</si>
  <si>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</si>
  <si>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</si>
  <si>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</si>
  <si>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</si>
  <si>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</si>
  <si>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</si>
  <si>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</si>
  <si>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</si>
  <si>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</si>
  <si>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</si>
  <si>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</si>
  <si>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</si>
  <si>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</si>
  <si>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</si>
  <si>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</si>
  <si>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</si>
  <si>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</si>
  <si>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</si>
  <si>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</si>
  <si>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</si>
  <si>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</si>
  <si>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</si>
  <si>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</si>
  <si>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</si>
  <si>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</si>
  <si>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</si>
  <si>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</si>
  <si>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</si>
  <si>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</si>
  <si>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</si>
  <si>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</si>
  <si>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</si>
  <si>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</si>
  <si>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</si>
  <si>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</si>
  <si>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</si>
  <si>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</si>
  <si>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</si>
  <si>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</si>
  <si>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</si>
  <si>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</si>
  <si>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</si>
  <si>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</si>
  <si>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</si>
  <si>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</si>
  <si>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</si>
  <si>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</si>
  <si>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</si>
  <si>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</si>
  <si>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</si>
  <si>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</si>
  <si>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</si>
  <si>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</si>
  <si>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</si>
  <si>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</si>
  <si>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</si>
  <si>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</si>
  <si>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</si>
  <si>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</si>
  <si>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</si>
  <si>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</si>
  <si>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</si>
  <si>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</si>
  <si>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</si>
  <si>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</si>
  <si>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</si>
  <si>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</si>
  <si>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</si>
  <si>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</si>
  <si>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</si>
  <si>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</si>
  <si>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</si>
  <si>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</si>
  <si>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</si>
  <si>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</si>
  <si>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</si>
  <si>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</si>
  <si>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</si>
  <si>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</si>
  <si>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</si>
  <si>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</si>
  <si>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</si>
  <si>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</si>
  <si>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</si>
  <si>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</si>
  <si>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</si>
  <si>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</si>
  <si>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</si>
  <si>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</si>
  <si>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</si>
  <si>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</si>
  <si>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</si>
  <si>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</si>
  <si>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</si>
  <si>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</si>
  <si>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</si>
  <si>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</si>
  <si>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</si>
  <si>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</si>
  <si>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</si>
  <si>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</si>
  <si>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</si>
  <si>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</si>
  <si>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</si>
  <si>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</si>
  <si>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</si>
  <si>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</si>
  <si>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</si>
  <si>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</si>
  <si>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</si>
  <si>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</si>
  <si>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</si>
  <si>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</si>
  <si>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</si>
  <si>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</si>
  <si>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</si>
  <si>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</si>
  <si>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</si>
  <si>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</si>
  <si>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</si>
  <si>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</si>
  <si>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</si>
  <si>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</si>
  <si>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</si>
  <si>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</si>
  <si>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</si>
  <si>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</si>
  <si>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</si>
  <si>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</si>
  <si>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</si>
  <si>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</si>
  <si>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</si>
  <si>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</si>
  <si>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</si>
  <si>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</si>
  <si>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</si>
  <si>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</si>
  <si>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</si>
  <si>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</si>
  <si>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</si>
  <si>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</si>
  <si>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</si>
  <si>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</si>
  <si>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</si>
  <si>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</si>
  <si>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</si>
  <si>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</si>
  <si>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</si>
  <si>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</si>
  <si>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</si>
  <si>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</si>
  <si>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</si>
  <si>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</si>
  <si>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</si>
  <si>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</si>
  <si>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</si>
  <si>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</si>
  <si>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</si>
  <si>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</si>
  <si>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</si>
  <si>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</si>
  <si>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</si>
  <si>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</si>
  <si>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</si>
  <si>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</si>
  <si>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</si>
  <si>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</si>
  <si>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</si>
  <si>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</si>
  <si>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</si>
  <si>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</si>
  <si>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</si>
  <si>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</si>
  <si>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</si>
  <si>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</si>
  <si>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</si>
  <si>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</si>
  <si>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</si>
  <si>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</si>
  <si>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</si>
  <si>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</si>
  <si>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</si>
  <si>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</si>
  <si>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</si>
  <si>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</si>
  <si>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</si>
  <si>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</si>
  <si>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</si>
  <si>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</si>
  <si>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</si>
  <si>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</si>
  <si>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</si>
  <si>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</si>
  <si>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</si>
  <si>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</si>
  <si>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</si>
  <si>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</si>
  <si>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</si>
  <si>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</si>
  <si>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</si>
  <si>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</si>
  <si>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</si>
  <si>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</si>
  <si>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</si>
  <si>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</si>
  <si>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</si>
  <si>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</si>
  <si>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</si>
  <si>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</si>
  <si>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</si>
  <si>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</si>
  <si>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</si>
  <si>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</si>
  <si>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</si>
  <si>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</si>
  <si>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</si>
  <si>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</si>
  <si>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</si>
  <si>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</si>
  <si>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</si>
  <si>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</si>
  <si>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</si>
  <si>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</si>
  <si>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</si>
  <si>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</si>
  <si>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</si>
  <si>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</si>
  <si>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</si>
  <si>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</si>
  <si>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</si>
  <si>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</si>
  <si>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</si>
  <si>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</si>
  <si>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</si>
  <si>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</si>
  <si>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</si>
  <si>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</si>
  <si>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</si>
  <si>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</si>
  <si>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</si>
  <si>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</si>
  <si>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</si>
  <si>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</si>
  <si>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</si>
  <si>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</si>
  <si>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</si>
  <si>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</si>
  <si>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</si>
  <si>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</si>
  <si>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</si>
  <si>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</si>
  <si>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</si>
  <si>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</si>
  <si>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</si>
  <si>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</si>
  <si>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</si>
  <si>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</si>
  <si>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</si>
  <si>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</si>
  <si>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</si>
  <si>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</si>
  <si>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</si>
  <si>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</si>
  <si>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</si>
  <si>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</si>
  <si>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</si>
  <si>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</si>
  <si>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</si>
  <si>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</si>
  <si>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</si>
  <si>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</si>
  <si>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</si>
  <si>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</si>
  <si>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</si>
  <si>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</si>
  <si>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</si>
  <si>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</si>
  <si>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</si>
  <si>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</si>
  <si>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</si>
  <si>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</si>
  <si>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</si>
  <si>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</si>
  <si>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</si>
  <si>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</si>
  <si>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</si>
  <si>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</si>
  <si>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</si>
  <si>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</si>
  <si>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</si>
  <si>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</si>
  <si>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</si>
  <si>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</si>
  <si>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</si>
  <si>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</si>
  <si>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</si>
  <si>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</si>
  <si>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</si>
  <si>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</si>
  <si>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</si>
  <si>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</si>
  <si>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</si>
  <si>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</si>
  <si>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</si>
  <si>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</si>
  <si>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</si>
  <si>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</si>
  <si>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</si>
  <si>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</si>
  <si>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</si>
  <si>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</si>
  <si>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</si>
  <si>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</si>
  <si>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</si>
  <si>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</si>
  <si>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</si>
  <si>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</si>
  <si>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</si>
  <si>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</si>
  <si>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</si>
  <si>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</si>
  <si>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</si>
  <si>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</si>
  <si>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</si>
  <si>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</si>
  <si>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</si>
  <si>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</si>
  <si>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</si>
  <si>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</si>
  <si>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</si>
  <si>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</si>
  <si>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</si>
  <si>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</si>
  <si>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</si>
  <si>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</si>
  <si>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</si>
  <si>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</si>
  <si>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</si>
  <si>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</si>
  <si>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</si>
  <si>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</si>
  <si>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</si>
  <si>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</si>
  <si>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</si>
  <si>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</si>
  <si>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</si>
  <si>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</si>
  <si>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</si>
  <si>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</si>
  <si>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</si>
  <si>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</si>
  <si>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</si>
  <si>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</si>
  <si>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</si>
  <si>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</si>
  <si>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</si>
  <si>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</si>
  <si>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</si>
  <si>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</si>
  <si>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</si>
  <si>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</si>
  <si>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</si>
  <si>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</si>
  <si>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</si>
  <si>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</si>
  <si>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</si>
  <si>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</si>
  <si>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</si>
  <si>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</si>
  <si>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</si>
  <si>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</si>
  <si>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</si>
  <si>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</si>
  <si>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</si>
  <si>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</si>
  <si>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</si>
  <si>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</si>
  <si>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</si>
  <si>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</si>
  <si>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</si>
  <si>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</si>
  <si>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</si>
  <si>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</si>
  <si>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</si>
  <si>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</si>
  <si>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</si>
  <si>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</si>
  <si>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</si>
  <si>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</si>
  <si>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</si>
  <si>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</si>
  <si>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</si>
  <si>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</si>
  <si>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</si>
  <si>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</si>
  <si>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</si>
  <si>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</si>
  <si>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</si>
  <si>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</si>
  <si>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</si>
  <si>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</si>
  <si>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</si>
  <si>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</si>
  <si>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</si>
  <si>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</si>
  <si>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</si>
  <si>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</si>
  <si>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</si>
  <si>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</si>
  <si>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</si>
  <si>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</si>
  <si>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</si>
  <si>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</si>
  <si>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</si>
  <si>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</si>
  <si>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</si>
  <si>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</si>
  <si>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</si>
  <si>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</si>
  <si>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</si>
  <si>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</si>
  <si>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</si>
  <si>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</si>
  <si>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</si>
  <si>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</si>
  <si>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</si>
  <si>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</si>
  <si>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</si>
  <si>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</si>
  <si>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</si>
  <si>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</si>
  <si>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</si>
  <si>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</si>
  <si>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</si>
  <si>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</si>
  <si>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</si>
  <si>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</si>
  <si>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</si>
  <si>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</si>
  <si>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</si>
  <si>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</si>
  <si>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</si>
  <si>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</si>
  <si>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</si>
  <si>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</si>
  <si>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</si>
  <si>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</si>
  <si>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</si>
  <si>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</si>
  <si>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</si>
  <si>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</si>
  <si>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</si>
  <si>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</si>
  <si>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</si>
  <si>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</si>
  <si>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</si>
  <si>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</si>
  <si>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</si>
  <si>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</si>
  <si>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</si>
  <si>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</si>
  <si>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</si>
  <si>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</si>
  <si>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</si>
  <si>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</si>
  <si>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</si>
  <si>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</si>
  <si>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</si>
  <si>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</si>
  <si>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</si>
  <si>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</si>
  <si>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</si>
  <si>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</si>
  <si>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</si>
  <si>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</si>
  <si>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</si>
  <si>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</si>
  <si>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</si>
  <si>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</si>
  <si>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</si>
  <si>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</si>
  <si>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</si>
  <si>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</si>
  <si>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</si>
  <si>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</si>
  <si>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</si>
  <si>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</si>
  <si>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</si>
  <si>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</si>
  <si>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</si>
  <si>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</si>
  <si>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</si>
  <si>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</si>
  <si>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</si>
  <si>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</si>
  <si>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</si>
  <si>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</si>
  <si>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</si>
  <si>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</si>
  <si>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</si>
  <si>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</si>
  <si>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</si>
  <si>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</si>
  <si>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</si>
  <si>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</si>
  <si>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</si>
  <si>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</si>
  <si>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</si>
  <si>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</si>
  <si>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</si>
  <si>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</si>
  <si>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</si>
  <si>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</si>
  <si>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</si>
  <si>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</si>
  <si>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</si>
  <si>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</si>
  <si>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</si>
  <si>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</si>
  <si>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</si>
  <si>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</si>
  <si>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</si>
  <si>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</si>
  <si>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</si>
  <si>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</si>
  <si>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</si>
  <si>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</si>
  <si>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</si>
  <si>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</si>
  <si>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</si>
  <si>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</si>
  <si>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</si>
  <si>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</si>
  <si>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</si>
  <si>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</si>
  <si>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</si>
  <si>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</si>
  <si>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</si>
  <si>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</si>
  <si>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</si>
  <si>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</si>
  <si>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</si>
  <si>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</si>
  <si>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</si>
  <si>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</si>
  <si>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</si>
  <si>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</si>
  <si>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</si>
  <si>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</si>
  <si>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</si>
  <si>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</si>
  <si>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</si>
  <si>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</si>
  <si>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</si>
  <si>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</si>
  <si>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</si>
  <si>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</si>
  <si>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</si>
  <si>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</si>
  <si>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</si>
  <si>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</si>
  <si>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</si>
  <si>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</si>
  <si>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</si>
  <si>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</si>
  <si>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</si>
  <si>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</si>
  <si>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</si>
  <si>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</si>
  <si>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</si>
  <si>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</si>
  <si>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</si>
  <si>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</si>
  <si>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</si>
  <si>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</si>
  <si>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</si>
  <si>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</si>
  <si>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</si>
  <si>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</si>
  <si>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</si>
  <si>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</si>
  <si>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</si>
  <si>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</si>
  <si>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</si>
  <si>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</si>
  <si>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</si>
  <si>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</si>
  <si>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</si>
  <si>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</si>
  <si>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</si>
  <si>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</si>
  <si>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</si>
  <si>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</si>
  <si>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</si>
  <si>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</si>
  <si>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</si>
  <si>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</si>
  <si>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</si>
  <si>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</si>
  <si>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</si>
  <si>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</si>
  <si>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</si>
  <si>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</si>
  <si>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</si>
  <si>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</si>
  <si>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</si>
  <si>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</si>
  <si>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</si>
  <si>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</si>
  <si>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</si>
  <si>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</si>
  <si>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</si>
  <si>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</si>
  <si>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</si>
  <si>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</si>
  <si>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</si>
  <si>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</si>
  <si>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</si>
  <si>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</si>
  <si>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</si>
  <si>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</si>
  <si>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</si>
  <si>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</si>
  <si>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</si>
  <si>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</si>
  <si>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</si>
  <si>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</si>
  <si>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</si>
  <si>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</si>
  <si>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</si>
  <si>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</si>
  <si>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</si>
  <si>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</si>
  <si>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</si>
  <si>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</si>
  <si>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</si>
  <si>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</si>
  <si>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</si>
  <si>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</si>
  <si>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</si>
  <si>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</si>
  <si>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</si>
  <si>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</si>
  <si>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</si>
  <si>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</si>
  <si>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</si>
  <si>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</si>
  <si>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</si>
  <si>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</si>
  <si>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</si>
  <si>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</si>
  <si>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</si>
  <si>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</si>
  <si>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</si>
  <si>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</si>
  <si>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</si>
  <si>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</si>
  <si>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</si>
  <si>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</si>
  <si>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</si>
  <si>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</si>
  <si>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</si>
  <si>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</si>
  <si>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</si>
  <si>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</si>
  <si>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</si>
  <si>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</si>
  <si>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</si>
  <si>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</si>
  <si>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</si>
  <si>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</si>
  <si>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</si>
  <si>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</si>
  <si>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</si>
  <si>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</si>
  <si>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</si>
  <si>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</si>
  <si>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</si>
  <si>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</si>
  <si>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</si>
  <si>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</si>
  <si>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</si>
  <si>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</si>
  <si>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</si>
  <si>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</si>
  <si>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</si>
  <si>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</si>
  <si>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</si>
  <si>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</si>
  <si>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</si>
  <si>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</si>
  <si>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</si>
  <si>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</si>
  <si>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</si>
  <si>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</si>
  <si>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</si>
  <si>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</si>
  <si>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</si>
  <si>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</si>
  <si>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</si>
  <si>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</si>
  <si>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</si>
  <si>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</si>
  <si>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</si>
  <si>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</si>
  <si>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</si>
  <si>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</si>
  <si>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</si>
  <si>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</si>
  <si>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</si>
  <si>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</si>
  <si>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</si>
  <si>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</si>
  <si>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</si>
  <si>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</si>
  <si>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</si>
  <si>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</si>
  <si>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</si>
  <si>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</si>
  <si>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</si>
  <si>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</si>
  <si>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</si>
  <si>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</si>
  <si>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</si>
  <si>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</si>
  <si>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</si>
  <si>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</si>
  <si>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</si>
  <si>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</si>
  <si>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</si>
  <si>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</si>
  <si>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</si>
  <si>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</si>
  <si>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</si>
  <si>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</si>
  <si>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</si>
  <si>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</si>
  <si>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</si>
  <si>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</si>
  <si>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</si>
  <si>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</si>
  <si>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</si>
  <si>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</si>
  <si>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</si>
  <si>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</si>
  <si>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</si>
  <si>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</si>
  <si>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</si>
  <si>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</si>
  <si>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</si>
  <si>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</si>
  <si>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</si>
  <si>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</si>
  <si>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</si>
  <si>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</si>
  <si>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</si>
  <si>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</si>
  <si>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</si>
  <si>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</si>
  <si>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</si>
  <si>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</si>
  <si>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</si>
  <si>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</si>
  <si>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</si>
  <si>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</si>
  <si>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</si>
  <si>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</si>
  <si>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</si>
  <si>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</si>
  <si>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</si>
  <si>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</si>
  <si>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</si>
  <si>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</si>
  <si>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</si>
  <si>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</si>
  <si>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</si>
  <si>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</si>
  <si>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</si>
  <si>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</si>
  <si>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</si>
  <si>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</si>
  <si>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</si>
  <si>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</si>
  <si>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</si>
  <si>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</si>
  <si>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</si>
  <si>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</si>
  <si>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</si>
  <si>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</si>
  <si>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</si>
  <si>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</si>
  <si>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</si>
  <si>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</si>
  <si>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</si>
  <si>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</si>
  <si>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</si>
  <si>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</si>
  <si>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</si>
  <si>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</si>
  <si>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</si>
  <si>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</si>
  <si>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</si>
  <si>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</si>
  <si>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</si>
  <si>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</si>
  <si>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</si>
  <si>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</si>
  <si>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</si>
  <si>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</si>
  <si>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</si>
  <si>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</si>
  <si>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</si>
  <si>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</si>
  <si>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</si>
  <si>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</si>
  <si>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</si>
  <si>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</si>
  <si>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</si>
  <si>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</si>
  <si>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</si>
  <si>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</si>
  <si>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</si>
  <si>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</si>
  <si>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</si>
  <si>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</si>
  <si>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</si>
  <si>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</si>
  <si>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</si>
  <si>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</si>
  <si>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</si>
  <si>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</si>
  <si>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</si>
  <si>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</si>
  <si>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</si>
  <si>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</si>
  <si>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</si>
  <si>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</si>
  <si>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</si>
  <si>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</si>
  <si>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</si>
  <si>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</si>
  <si>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</si>
  <si>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</si>
  <si>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</si>
  <si>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</si>
  <si>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</si>
  <si>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</si>
  <si>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</si>
  <si>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</si>
  <si>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</si>
  <si>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</si>
  <si>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</si>
  <si>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</si>
  <si>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</si>
  <si>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</si>
  <si>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</si>
  <si>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</si>
  <si>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</si>
  <si>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</si>
  <si>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</si>
  <si>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</si>
  <si>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</si>
  <si>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</si>
  <si>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</si>
  <si>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</si>
  <si>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</si>
  <si>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</si>
  <si>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</si>
  <si>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</si>
  <si>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</si>
  <si>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</si>
  <si>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</si>
  <si>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</si>
  <si>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</si>
  <si>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</si>
  <si>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</si>
  <si>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</si>
  <si>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</si>
  <si>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</si>
  <si>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</si>
  <si>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</si>
  <si>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</si>
  <si>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</si>
  <si>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</si>
  <si>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</si>
  <si>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</si>
  <si>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</si>
  <si>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</si>
  <si>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</si>
  <si>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</si>
  <si>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</si>
  <si>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</si>
  <si>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</si>
  <si>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</si>
  <si>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</si>
  <si>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</si>
  <si>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</si>
  <si>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</si>
  <si>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</si>
  <si>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</si>
  <si>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</si>
  <si>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</si>
  <si>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</si>
  <si>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</si>
  <si>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</si>
  <si>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</si>
  <si>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</si>
  <si>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</si>
  <si>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</si>
  <si>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</si>
  <si>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</si>
  <si>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</si>
  <si>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</si>
  <si>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</si>
  <si>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</si>
  <si>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</si>
  <si>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</si>
  <si>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</si>
  <si>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</si>
  <si>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</si>
  <si>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</si>
  <si>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</si>
  <si>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</si>
  <si>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</si>
  <si>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</si>
  <si>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</si>
  <si>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</si>
  <si>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</si>
  <si>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</si>
  <si>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</si>
  <si>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</si>
  <si>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</si>
  <si>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</si>
  <si>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</si>
  <si>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</si>
  <si>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</si>
  <si>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</si>
  <si>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</si>
  <si>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</si>
  <si>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</si>
  <si>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</si>
  <si>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</si>
  <si>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</si>
  <si>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</si>
  <si>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</si>
  <si>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</si>
  <si>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</si>
  <si>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</si>
  <si>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</si>
  <si>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</si>
  <si>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</si>
  <si>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</si>
  <si>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</si>
  <si>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</si>
  <si>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</si>
  <si>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</si>
  <si>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</si>
  <si>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</si>
  <si>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</si>
  <si>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</si>
  <si>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</si>
  <si>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</si>
  <si>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</si>
  <si>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</si>
  <si>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</si>
  <si>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</si>
  <si>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</si>
  <si>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</si>
  <si>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</si>
  <si>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</si>
  <si>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</si>
  <si>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</si>
  <si>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</si>
  <si>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</si>
  <si>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</si>
  <si>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</si>
  <si>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</si>
  <si>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</si>
  <si>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</si>
  <si>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</si>
  <si>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</si>
  <si>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</si>
  <si>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</si>
  <si>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</si>
  <si>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</si>
  <si>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</si>
  <si>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</si>
  <si>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</si>
  <si>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</si>
  <si>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</si>
  <si>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</si>
  <si>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</si>
  <si>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</si>
  <si>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</si>
  <si>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</si>
  <si>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</si>
  <si>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</si>
  <si>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</si>
  <si>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</si>
  <si>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</si>
  <si>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</si>
  <si>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</si>
  <si>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</si>
  <si>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</si>
  <si>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</si>
  <si>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</si>
  <si>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</si>
  <si>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</si>
  <si>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</si>
  <si>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</si>
  <si>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</si>
  <si>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</si>
  <si>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</si>
  <si>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</si>
  <si>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</si>
  <si>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</si>
  <si>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</si>
  <si>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</si>
  <si>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</si>
  <si>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</si>
  <si>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</si>
  <si>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</si>
  <si>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</si>
  <si>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</si>
  <si>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</si>
  <si>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</si>
  <si>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</si>
  <si>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</si>
  <si>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</si>
  <si>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</si>
  <si>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</si>
  <si>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</si>
  <si>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</si>
  <si>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</si>
  <si>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</si>
  <si>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</si>
  <si>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</si>
  <si>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</si>
  <si>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</si>
  <si>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</si>
  <si>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</si>
  <si>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</si>
  <si>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</si>
  <si>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</si>
  <si>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</si>
  <si>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</si>
  <si>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</si>
  <si>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</si>
  <si>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</si>
  <si>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</si>
  <si>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</si>
  <si>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</si>
  <si>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</si>
  <si>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</si>
  <si>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</si>
  <si>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</si>
  <si>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</si>
  <si>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</si>
  <si>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</si>
  <si>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</si>
  <si>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</si>
  <si>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</si>
  <si>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</si>
  <si>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</si>
  <si>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</si>
  <si>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</si>
  <si>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</si>
  <si>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</si>
  <si>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</si>
  <si>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</si>
  <si>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</si>
  <si>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</si>
  <si>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</si>
  <si>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</si>
  <si>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</si>
  <si>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</si>
  <si>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</si>
  <si>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</si>
  <si>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</si>
  <si>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</si>
  <si>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</si>
  <si>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</si>
  <si>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</si>
  <si>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</si>
  <si>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</si>
  <si>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</si>
  <si>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</si>
  <si>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</si>
  <si>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</si>
  <si>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</si>
  <si>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</si>
  <si>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</si>
  <si>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</si>
  <si>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</si>
  <si>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</si>
  <si>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</si>
  <si>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</si>
  <si>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</si>
  <si>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</si>
  <si>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</si>
  <si>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</si>
  <si>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</si>
  <si>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</si>
  <si>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</si>
  <si>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</si>
  <si>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</si>
  <si>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</si>
  <si>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</si>
  <si>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</si>
  <si>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</si>
  <si>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</si>
  <si>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</si>
  <si>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</si>
  <si>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</si>
  <si>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</si>
  <si>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</si>
  <si>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</si>
  <si>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</si>
  <si>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</si>
  <si>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</si>
  <si>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</si>
  <si>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</si>
  <si>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</si>
  <si>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</si>
  <si>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</si>
  <si>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</si>
  <si>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</si>
  <si>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</si>
  <si>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</si>
  <si>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</si>
  <si>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</si>
  <si>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</si>
  <si>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</si>
  <si>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</si>
  <si>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</si>
  <si>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</si>
  <si>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</si>
  <si>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</si>
  <si>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</si>
  <si>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</si>
  <si>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</si>
  <si>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</si>
  <si>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</si>
  <si>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</si>
  <si>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</si>
  <si>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</si>
  <si>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</si>
  <si>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</si>
  <si>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</si>
  <si>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</si>
  <si>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</si>
  <si>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</si>
  <si>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</si>
  <si>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</si>
  <si>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</si>
  <si>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</si>
  <si>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</si>
  <si>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</si>
  <si>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</si>
  <si>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</si>
  <si>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</si>
  <si>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</si>
  <si>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</si>
  <si>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</si>
  <si>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</si>
  <si>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</si>
  <si>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</si>
  <si>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</si>
  <si>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</si>
  <si>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</si>
  <si>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</si>
  <si>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</si>
  <si>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</si>
  <si>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</si>
  <si>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</si>
  <si>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</si>
  <si>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</si>
  <si>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</si>
  <si>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</si>
  <si>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</si>
  <si>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</si>
  <si>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</si>
  <si>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</si>
  <si>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</si>
  <si>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</si>
  <si>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</si>
  <si>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</si>
  <si>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</si>
  <si>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</si>
  <si>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</si>
  <si>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</si>
  <si>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</si>
  <si>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</si>
  <si>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</si>
  <si>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</si>
  <si>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</si>
  <si>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</si>
  <si>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</si>
  <si>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</si>
  <si>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</si>
  <si>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</si>
  <si>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</si>
  <si>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</si>
  <si>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</si>
  <si>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</si>
  <si>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</si>
  <si>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</si>
  <si>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</si>
  <si>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</si>
  <si>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</si>
  <si>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</si>
  <si>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</si>
  <si>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</si>
  <si>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</si>
  <si>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</si>
  <si>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</si>
  <si>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</si>
  <si>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</si>
  <si>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</si>
  <si>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</si>
  <si>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</si>
  <si>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</si>
  <si>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</si>
  <si>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</si>
  <si>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</si>
  <si>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</si>
  <si>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</si>
  <si>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</si>
  <si>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</si>
  <si>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</si>
  <si>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</si>
  <si>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</si>
  <si>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</si>
  <si>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</si>
  <si>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</si>
  <si>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</si>
  <si>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</si>
  <si>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</si>
  <si>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</si>
  <si>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</si>
  <si>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</si>
  <si>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</si>
  <si>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</si>
  <si>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</si>
  <si>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</si>
  <si>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</si>
  <si>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</si>
  <si>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</si>
  <si>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</si>
  <si>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</si>
  <si>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</si>
  <si>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</si>
  <si>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</si>
  <si>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</si>
  <si>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</si>
  <si>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</si>
  <si>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</si>
  <si>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</si>
  <si>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</si>
  <si>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</si>
  <si>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</si>
  <si>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</si>
  <si>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</si>
  <si>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</si>
  <si>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</si>
  <si>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</si>
  <si>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</si>
  <si>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</si>
  <si>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</si>
  <si>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</si>
  <si>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</si>
  <si>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</si>
  <si>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</si>
  <si>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</si>
  <si>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</si>
  <si>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</si>
  <si>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</si>
  <si>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</si>
  <si>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</si>
  <si>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</si>
  <si>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</si>
  <si>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</si>
  <si>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</si>
  <si>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</si>
  <si>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</si>
  <si>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</si>
  <si>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</si>
  <si>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</si>
  <si>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</si>
  <si>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</si>
  <si>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</si>
  <si>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</si>
  <si>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</si>
  <si>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</si>
  <si>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</si>
  <si>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</si>
  <si>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</si>
  <si>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</si>
  <si>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</si>
  <si>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</si>
  <si>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</si>
  <si>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</si>
  <si>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</si>
  <si>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</si>
  <si>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</si>
  <si>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</si>
  <si>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</si>
  <si>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</si>
  <si>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</si>
  <si>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</si>
  <si>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</si>
  <si>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</si>
  <si>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</si>
  <si>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</si>
  <si>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</si>
  <si>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</si>
  <si>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</si>
  <si>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</si>
  <si>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</si>
  <si>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</si>
  <si>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</si>
  <si>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</si>
  <si>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</si>
  <si>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</si>
  <si>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</si>
  <si>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</si>
  <si>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</si>
  <si>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</si>
  <si>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</si>
  <si>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</si>
  <si>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</si>
  <si>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</si>
  <si>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</si>
  <si>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</si>
  <si>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</si>
  <si>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</si>
  <si>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</si>
  <si>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</si>
  <si>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</si>
  <si>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</si>
  <si>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</si>
  <si>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</si>
  <si>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</si>
  <si>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</si>
  <si>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</si>
  <si>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</si>
  <si>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</si>
  <si>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</si>
  <si>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</si>
  <si>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</si>
  <si>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</si>
  <si>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</si>
  <si>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</si>
  <si>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</si>
  <si>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</si>
  <si>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</si>
  <si>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</si>
  <si>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</si>
  <si>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</si>
  <si>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</si>
  <si>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</si>
  <si>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</si>
  <si>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</si>
  <si>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</si>
  <si>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</si>
  <si>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</si>
  <si>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</si>
  <si>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</si>
  <si>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</si>
  <si>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</si>
  <si>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</si>
  <si>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</si>
  <si>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</si>
  <si>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</si>
  <si>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</si>
  <si>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</si>
  <si>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</si>
  <si>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</si>
  <si>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</si>
  <si>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</si>
  <si>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</si>
  <si>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</si>
  <si>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</si>
  <si>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</si>
  <si>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</si>
  <si>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</si>
  <si>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</si>
  <si>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</si>
  <si>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</si>
  <si>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</si>
  <si>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</si>
  <si>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</si>
  <si>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</si>
  <si>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</si>
  <si>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</si>
  <si>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</si>
  <si>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</si>
  <si>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</si>
  <si>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</si>
  <si>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</si>
  <si>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</si>
  <si>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</si>
  <si>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</si>
  <si>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</si>
  <si>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</si>
  <si>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</si>
  <si>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</si>
  <si>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</si>
  <si>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</si>
  <si>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</si>
  <si>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</si>
  <si>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</si>
  <si>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</si>
  <si>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</si>
  <si>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</si>
  <si>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</si>
  <si>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</si>
  <si>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</si>
  <si>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</si>
  <si>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</si>
  <si>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</si>
  <si>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</si>
  <si>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</si>
  <si>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</si>
  <si>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</si>
  <si>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</si>
  <si>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</si>
  <si>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</si>
  <si>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</si>
  <si>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</si>
  <si>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</si>
  <si>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</si>
  <si>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</si>
  <si>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</si>
  <si>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</si>
  <si>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</si>
  <si>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</si>
  <si>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</si>
  <si>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</si>
  <si>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</si>
  <si>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</si>
  <si>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</si>
  <si>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</si>
  <si>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</si>
  <si>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</si>
  <si>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</si>
  <si>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</si>
  <si>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</si>
  <si>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</si>
  <si>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</si>
  <si>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</si>
  <si>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</si>
  <si>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</si>
  <si>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</si>
  <si>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</si>
  <si>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</si>
  <si>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</si>
  <si>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</si>
  <si>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</si>
  <si>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</si>
  <si>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</si>
  <si>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</si>
  <si>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</si>
  <si>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</si>
  <si>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</si>
  <si>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</si>
  <si>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</si>
  <si>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</si>
  <si>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</si>
  <si>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</si>
  <si>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</si>
  <si>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</si>
  <si>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</si>
  <si>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</si>
  <si>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</si>
  <si>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</si>
  <si>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</si>
  <si>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</si>
  <si>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</si>
  <si>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</si>
  <si>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</si>
  <si>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</si>
  <si>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</si>
  <si>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</si>
  <si>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</si>
  <si>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</si>
  <si>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</si>
  <si>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</si>
  <si>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</si>
  <si>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</si>
  <si>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</si>
  <si>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</si>
  <si>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</si>
  <si>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</si>
  <si>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</si>
  <si>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</si>
  <si>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</si>
  <si>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</si>
  <si>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</si>
  <si>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</si>
  <si>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</si>
  <si>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</si>
  <si>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</si>
  <si>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</si>
  <si>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</si>
  <si>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</si>
  <si>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</si>
  <si>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</si>
  <si>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</si>
  <si>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</si>
  <si>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</si>
  <si>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</si>
  <si>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</si>
  <si>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</si>
  <si>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</si>
  <si>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</si>
  <si>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</si>
  <si>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</si>
  <si>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</si>
  <si>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</si>
  <si>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</si>
  <si>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</si>
  <si>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</si>
  <si>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</si>
  <si>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</si>
  <si>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</si>
  <si>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</si>
  <si>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</si>
  <si>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</si>
  <si>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</si>
  <si>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</si>
  <si>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</si>
  <si>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</si>
  <si>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</si>
  <si>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</si>
  <si>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</si>
  <si>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</si>
  <si>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</si>
  <si>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</si>
  <si>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</si>
  <si>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</si>
  <si>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</si>
  <si>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</si>
  <si>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</si>
  <si>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</si>
  <si>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</si>
  <si>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</si>
  <si>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</si>
  <si>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</si>
  <si>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</si>
  <si>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</si>
  <si>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</si>
  <si>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</si>
  <si>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</si>
  <si>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</si>
  <si>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</si>
  <si>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</si>
  <si>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</si>
  <si>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</si>
  <si>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</si>
  <si>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</si>
  <si>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</si>
  <si>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</si>
  <si>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</si>
  <si>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</si>
  <si>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</si>
  <si>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</si>
  <si>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</si>
  <si>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</si>
  <si>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</si>
  <si>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</si>
  <si>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</si>
  <si>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</si>
  <si>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</si>
  <si>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</si>
  <si>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</si>
  <si>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</si>
  <si>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</si>
  <si>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</si>
  <si>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</si>
  <si>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</si>
  <si>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</si>
  <si>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</si>
  <si>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</si>
  <si>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</si>
  <si>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</si>
  <si>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</si>
  <si>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</si>
  <si>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</si>
  <si>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</si>
  <si>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</si>
  <si>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</si>
  <si>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</si>
  <si>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</si>
  <si>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</si>
  <si>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</si>
  <si>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</si>
  <si>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</si>
  <si>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</si>
  <si>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</si>
  <si>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</si>
  <si>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</si>
  <si>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</si>
  <si>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</si>
  <si>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</si>
  <si>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</si>
  <si>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</si>
  <si>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</si>
  <si>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</si>
  <si>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</si>
  <si>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</si>
  <si>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</si>
  <si>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</si>
  <si>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</si>
  <si>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</si>
  <si>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</si>
  <si>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</si>
  <si>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</si>
  <si>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</si>
  <si>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</si>
  <si>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</si>
  <si>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</si>
  <si>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</si>
  <si>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</si>
  <si>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</si>
  <si>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</si>
  <si>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</si>
  <si>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</si>
  <si>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</si>
  <si>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</si>
  <si>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</si>
  <si>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</si>
  <si>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</si>
  <si>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</si>
  <si>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</si>
  <si>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</si>
  <si>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</si>
  <si>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</si>
  <si>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</si>
  <si>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</si>
  <si>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</si>
  <si>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</si>
  <si>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</si>
  <si>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</si>
  <si>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</si>
  <si>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</si>
  <si>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</si>
  <si>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</si>
  <si>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</si>
  <si>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</si>
  <si>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</si>
  <si>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</si>
  <si>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</si>
  <si>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</si>
  <si>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</si>
  <si>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</si>
  <si>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</si>
  <si>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</si>
  <si>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</si>
  <si>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</si>
  <si>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</si>
  <si>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</si>
  <si>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</si>
  <si>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</si>
  <si>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</si>
  <si>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</si>
  <si>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</si>
  <si>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</si>
  <si>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</si>
  <si>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</si>
  <si>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</si>
  <si>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</si>
  <si>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</si>
  <si>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</si>
  <si>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</si>
  <si>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</si>
  <si>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</si>
  <si>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</si>
  <si>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</si>
  <si>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</si>
  <si>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</si>
  <si>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</si>
  <si>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</si>
  <si>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</si>
  <si>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</si>
  <si>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</si>
  <si>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</si>
  <si>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</si>
  <si>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</si>
  <si>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</si>
  <si>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</si>
  <si>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</si>
  <si>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</si>
  <si>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</si>
  <si>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</si>
  <si>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</si>
  <si>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</si>
  <si>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</si>
  <si>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</si>
  <si>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</si>
  <si>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</si>
  <si>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</si>
  <si>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</si>
  <si>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</si>
  <si>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</si>
  <si>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</si>
  <si>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</si>
  <si>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</si>
  <si>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</si>
  <si>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</si>
  <si>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</si>
  <si>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</si>
  <si>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</si>
  <si>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</si>
  <si>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</si>
  <si>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</si>
  <si>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</si>
  <si>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</si>
  <si>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</si>
  <si>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</si>
  <si>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</si>
  <si>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</si>
  <si>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</si>
  <si>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</si>
  <si>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</si>
  <si>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</si>
  <si>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</si>
  <si>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</si>
  <si>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</si>
  <si>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</si>
  <si>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</si>
  <si>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</si>
  <si>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</si>
  <si>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</si>
  <si>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</si>
  <si>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</si>
  <si>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</si>
  <si>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</si>
  <si>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</si>
  <si>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</si>
  <si>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</si>
  <si>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</si>
  <si>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</si>
  <si>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</si>
  <si>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</si>
  <si>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</si>
  <si>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</si>
  <si>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</si>
  <si>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</si>
  <si>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</si>
  <si>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</si>
  <si>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</si>
  <si>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</si>
  <si>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</si>
  <si>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</si>
  <si>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</si>
  <si>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</si>
  <si>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</si>
  <si>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</si>
  <si>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</si>
  <si>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</si>
  <si>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</si>
  <si>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</si>
  <si>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</si>
  <si>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</si>
  <si>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</si>
  <si>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</si>
  <si>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</si>
  <si>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</si>
  <si>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</si>
  <si>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</si>
  <si>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</si>
  <si>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</si>
  <si>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</si>
  <si>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</si>
  <si>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</si>
  <si>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</si>
  <si>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</si>
  <si>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</si>
  <si>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</si>
  <si>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</si>
  <si>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</si>
  <si>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</si>
  <si>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</si>
  <si>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</si>
  <si>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</si>
  <si>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</si>
  <si>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</si>
  <si>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</si>
  <si>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</si>
  <si>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</si>
  <si>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</si>
  <si>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</si>
  <si>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</si>
  <si>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</si>
  <si>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</si>
  <si>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</si>
  <si>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</si>
  <si>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</si>
  <si>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</si>
  <si>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</si>
  <si>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</si>
  <si>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</si>
  <si>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</si>
  <si>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</si>
  <si>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</si>
  <si>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</si>
  <si>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</si>
  <si>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</si>
  <si>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</si>
  <si>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</si>
  <si>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</si>
  <si>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</si>
  <si>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</si>
  <si>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</si>
  <si>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</si>
  <si>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</si>
  <si>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</si>
  <si>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</si>
  <si>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</si>
  <si>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</si>
  <si>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</si>
  <si>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</si>
  <si>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</si>
  <si>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</si>
  <si>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</si>
  <si>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</si>
  <si>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</si>
  <si>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</si>
  <si>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</si>
  <si>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</si>
  <si>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</si>
  <si>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</si>
  <si>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</si>
  <si>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</si>
  <si>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</si>
  <si>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</si>
  <si>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</si>
  <si>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</si>
  <si>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</si>
  <si>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</si>
  <si>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</si>
  <si>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</si>
  <si>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</si>
  <si>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</si>
  <si>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</si>
  <si>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</si>
  <si>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</si>
  <si>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</si>
  <si>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</si>
  <si>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</si>
  <si>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</si>
  <si>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</si>
  <si>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</si>
  <si>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</si>
  <si>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</si>
  <si>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</si>
  <si>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</si>
  <si>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</si>
  <si>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</si>
  <si>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</si>
  <si>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</si>
  <si>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</si>
  <si>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</si>
  <si>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</si>
  <si>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</si>
  <si>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</si>
  <si>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</si>
  <si>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</si>
  <si>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</si>
  <si>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</si>
  <si>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</si>
  <si>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</si>
  <si>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</si>
  <si>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</si>
  <si>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</si>
  <si>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</si>
  <si>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</si>
  <si>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</si>
  <si>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</si>
  <si>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</si>
  <si>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</si>
  <si>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</si>
  <si>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</si>
  <si>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</si>
  <si>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</si>
  <si>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</si>
  <si>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</si>
  <si>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</si>
  <si>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</si>
  <si>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</si>
  <si>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</si>
  <si>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</si>
  <si>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</si>
  <si>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</si>
  <si>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</si>
  <si>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</si>
  <si>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</si>
  <si>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</si>
  <si>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</si>
  <si>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</si>
  <si>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</si>
  <si>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</si>
  <si>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</si>
  <si>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</si>
  <si>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</si>
  <si>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</si>
  <si>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</si>
  <si>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</si>
  <si>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</si>
  <si>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</si>
  <si>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</si>
  <si>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</si>
  <si>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</si>
  <si>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</si>
  <si>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</si>
  <si>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</si>
  <si>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</si>
  <si>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</si>
  <si>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</si>
  <si>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</si>
  <si>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</si>
  <si>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</si>
  <si>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</si>
  <si>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</si>
  <si>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</si>
  <si>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</si>
  <si>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</si>
  <si>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</si>
  <si>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</si>
  <si>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</si>
  <si>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</si>
  <si>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</si>
  <si>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</si>
  <si>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</si>
  <si>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</si>
  <si>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</si>
  <si>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</si>
  <si>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</si>
  <si>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</si>
  <si>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</si>
  <si>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</si>
  <si>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</si>
  <si>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</si>
  <si>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</si>
  <si>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</si>
  <si>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</si>
  <si>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</si>
  <si>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</si>
  <si>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</si>
  <si>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</si>
  <si>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</si>
  <si>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</si>
  <si>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</si>
  <si>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</si>
  <si>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</si>
  <si>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</si>
  <si>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</si>
  <si>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</si>
  <si>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</si>
  <si>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</si>
  <si>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</si>
  <si>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</si>
  <si>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</si>
  <si>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</si>
  <si>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</si>
  <si>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</si>
  <si>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</si>
  <si>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</si>
  <si>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</si>
  <si>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</si>
  <si>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</si>
  <si>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</si>
  <si>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</si>
  <si>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</si>
  <si>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</si>
  <si>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</si>
  <si>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</si>
  <si>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</si>
  <si>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</si>
  <si>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</si>
  <si>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</si>
  <si>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</si>
  <si>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</si>
  <si>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</si>
  <si>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</si>
  <si>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</si>
  <si>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</si>
  <si>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</si>
  <si>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</si>
  <si>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</si>
  <si>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</si>
  <si>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</si>
  <si>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</si>
  <si>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</si>
  <si>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</si>
  <si>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</si>
  <si>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</si>
  <si>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</si>
  <si>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</si>
  <si>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</si>
  <si>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</si>
  <si>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</si>
  <si>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</si>
  <si>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</si>
  <si>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</si>
  <si>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</si>
  <si>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</si>
  <si>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</si>
  <si>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</si>
  <si>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</si>
  <si>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</si>
  <si>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</si>
  <si>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</si>
  <si>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</si>
  <si>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</si>
  <si>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</si>
  <si>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</si>
  <si>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</si>
  <si>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</si>
  <si>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</si>
  <si>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</si>
  <si>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</si>
  <si>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</si>
  <si>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</si>
  <si>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</si>
  <si>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</si>
  <si>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</si>
  <si>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</si>
  <si>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</si>
  <si>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</si>
  <si>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</si>
  <si>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</si>
  <si>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</si>
  <si>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</si>
  <si>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</si>
  <si>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</si>
  <si>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</si>
  <si>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</si>
  <si>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</si>
  <si>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</si>
  <si>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</si>
  <si>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</si>
  <si>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</si>
  <si>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</si>
  <si>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</si>
  <si>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</si>
  <si>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</si>
  <si>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</si>
  <si>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</si>
  <si>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</si>
  <si>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</si>
  <si>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</si>
  <si>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</si>
  <si>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</si>
  <si>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</si>
  <si>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</si>
  <si>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</si>
  <si>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</si>
  <si>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</si>
  <si>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</si>
  <si>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</si>
  <si>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</si>
  <si>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</si>
  <si>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</si>
  <si>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</si>
  <si>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</si>
  <si>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</si>
  <si>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</si>
  <si>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</si>
  <si>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</si>
  <si>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</si>
  <si>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</si>
  <si>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</si>
  <si>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</si>
  <si>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</si>
  <si>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</si>
  <si>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</si>
  <si>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</si>
  <si>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</si>
  <si>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</si>
  <si>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</si>
  <si>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</si>
  <si>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</si>
  <si>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</si>
  <si>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</si>
  <si>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</si>
  <si>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</si>
  <si>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</si>
  <si>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</si>
  <si>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</si>
  <si>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</si>
  <si>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</si>
  <si>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</si>
  <si>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</si>
  <si>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</si>
  <si>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</si>
  <si>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</si>
  <si>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</si>
  <si>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</si>
  <si>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</si>
  <si>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</si>
  <si>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</si>
  <si>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</si>
  <si>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</si>
  <si>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</si>
  <si>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</si>
  <si>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</si>
  <si>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</si>
  <si>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</si>
  <si>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</si>
  <si>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</si>
  <si>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</si>
  <si>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</si>
  <si>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</si>
  <si>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</si>
  <si>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</si>
  <si>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</si>
  <si>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</si>
  <si>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</si>
  <si>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</si>
  <si>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</si>
  <si>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</si>
  <si>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</si>
  <si>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</si>
  <si>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</si>
  <si>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</si>
  <si>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</si>
  <si>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</si>
  <si>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</si>
  <si>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</si>
  <si>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</si>
  <si>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</si>
  <si>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</si>
  <si>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</si>
  <si>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</si>
  <si>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</si>
  <si>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</si>
  <si>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</si>
  <si>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</si>
  <si>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</si>
  <si>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</si>
  <si>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</si>
  <si>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</si>
  <si>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</si>
  <si>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</si>
  <si>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</si>
  <si>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</si>
  <si>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</si>
  <si>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</si>
  <si>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</si>
  <si>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</si>
  <si>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</si>
  <si>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</si>
  <si>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</si>
  <si>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</si>
  <si>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</si>
  <si>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</si>
  <si>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</si>
  <si>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</si>
  <si>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</si>
  <si>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</si>
  <si>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</si>
  <si>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</si>
  <si>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</si>
  <si>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</si>
  <si>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</si>
  <si>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</si>
  <si>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</si>
  <si>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</si>
  <si>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</si>
  <si>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</si>
  <si>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</si>
  <si>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</si>
  <si>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</si>
  <si>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</si>
  <si>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</si>
  <si>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</si>
  <si>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</si>
  <si>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</si>
  <si>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</si>
  <si>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</si>
  <si>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</si>
  <si>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</si>
  <si>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</si>
  <si>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</si>
  <si>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</si>
  <si>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</si>
  <si>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</si>
  <si>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</si>
  <si>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</si>
  <si>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</si>
  <si>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</si>
  <si>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</si>
  <si>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</si>
  <si>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</si>
  <si>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</si>
  <si>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</si>
  <si>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</si>
  <si>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</si>
  <si>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</si>
  <si>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</si>
  <si>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</si>
  <si>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</si>
  <si>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</si>
  <si>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</si>
  <si>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</si>
  <si>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</si>
  <si>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</si>
  <si>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</si>
  <si>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</si>
  <si>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</si>
  <si>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</si>
  <si>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</si>
  <si>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</si>
  <si>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</si>
  <si>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</si>
  <si>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</si>
  <si>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</si>
  <si>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</si>
  <si>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</si>
  <si>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</si>
  <si>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</si>
  <si>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</si>
  <si>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</si>
  <si>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</si>
  <si>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</si>
  <si>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</si>
  <si>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</si>
  <si>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</si>
  <si>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</si>
  <si>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</si>
  <si>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</si>
  <si>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</si>
  <si>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</si>
  <si>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</si>
  <si>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</si>
  <si>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</si>
  <si>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</si>
  <si>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</si>
  <si>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</si>
  <si>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</si>
  <si>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</si>
  <si>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</si>
  <si>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</si>
  <si>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</si>
  <si>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</si>
  <si>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</si>
  <si>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</si>
  <si>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</si>
  <si>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</si>
  <si>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</si>
  <si>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</si>
  <si>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</si>
  <si>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</si>
  <si>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</si>
  <si>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</si>
  <si>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</si>
  <si>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</si>
  <si>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</si>
  <si>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</si>
  <si>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</si>
  <si>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</si>
  <si>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</si>
  <si>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</si>
  <si>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</si>
  <si>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</si>
  <si>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</si>
  <si>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</si>
  <si>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</si>
  <si>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</si>
  <si>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</si>
  <si>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</si>
  <si>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</si>
  <si>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</si>
  <si>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</si>
  <si>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</si>
  <si>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</si>
  <si>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</si>
  <si>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</si>
  <si>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</si>
  <si>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</si>
  <si>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</si>
  <si>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</si>
  <si>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</si>
  <si>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</si>
  <si>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</si>
  <si>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</si>
  <si>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</si>
  <si>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</si>
  <si>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</si>
  <si>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</si>
  <si>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</si>
  <si>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</si>
  <si>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</si>
  <si>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</si>
  <si>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</si>
  <si>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</si>
  <si>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</si>
  <si>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</si>
  <si>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</si>
  <si>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</si>
  <si>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</si>
  <si>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</si>
  <si>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</si>
  <si>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</si>
  <si>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</si>
  <si>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</si>
  <si>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</si>
  <si>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</si>
  <si>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</si>
  <si>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</si>
  <si>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</si>
  <si>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</si>
  <si>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</si>
  <si>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</si>
  <si>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</si>
  <si>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</si>
  <si>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</si>
  <si>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</si>
  <si>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</si>
  <si>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</si>
  <si>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</si>
  <si>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</si>
  <si>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</si>
  <si>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</si>
  <si>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</si>
  <si>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</si>
  <si>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</si>
  <si>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</si>
  <si>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</si>
  <si>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</si>
  <si>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</si>
  <si>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</si>
  <si>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</si>
  <si>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</si>
  <si>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</si>
  <si>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</si>
  <si>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</si>
  <si>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</si>
  <si>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</si>
  <si>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</si>
  <si>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</si>
  <si>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</si>
  <si>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</si>
  <si>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</si>
  <si>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</si>
  <si>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</si>
  <si>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</si>
  <si>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</si>
  <si>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</si>
  <si>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</si>
  <si>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</si>
  <si>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</si>
  <si>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</si>
  <si>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</si>
  <si>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</si>
  <si>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</si>
  <si>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</si>
  <si>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</si>
  <si>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</si>
  <si>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</si>
  <si>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</si>
  <si>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</si>
  <si>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</si>
  <si>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</si>
  <si>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</si>
  <si>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</si>
  <si>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</si>
  <si>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</si>
  <si>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</si>
  <si>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</si>
  <si>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</si>
  <si>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</si>
  <si>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</si>
  <si>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</si>
  <si>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</si>
  <si>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</si>
  <si>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</si>
  <si>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</si>
  <si>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</si>
  <si>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</si>
  <si>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</si>
  <si>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</si>
  <si>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</si>
  <si>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</si>
  <si>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</si>
  <si>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</si>
  <si>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</si>
  <si>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</si>
  <si>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</si>
  <si>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</si>
  <si>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</si>
  <si>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</si>
  <si>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</si>
  <si>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</si>
  <si>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</si>
  <si>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</si>
  <si>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</si>
  <si>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</si>
  <si>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</si>
  <si>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</si>
  <si>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</si>
  <si>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</si>
  <si>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</si>
  <si>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</si>
  <si>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</si>
  <si>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</si>
  <si>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</si>
  <si>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</si>
  <si>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</si>
  <si>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</si>
  <si>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</si>
  <si>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</si>
  <si>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</si>
  <si>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</si>
  <si>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</si>
  <si>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</si>
  <si>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</si>
  <si>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</si>
  <si>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</si>
  <si>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</si>
  <si>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</si>
  <si>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</si>
  <si>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</si>
  <si>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</si>
  <si>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</si>
  <si>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</si>
  <si>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</si>
  <si>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</si>
  <si>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</si>
  <si>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</si>
  <si>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</si>
  <si>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</si>
  <si>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</si>
  <si>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</si>
  <si>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</si>
  <si>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</si>
  <si>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</si>
  <si>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</si>
  <si>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</si>
  <si>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</si>
  <si>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</si>
  <si>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</si>
  <si>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</si>
  <si>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</si>
  <si>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</si>
  <si>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</si>
  <si>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</si>
  <si>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</si>
  <si>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</si>
  <si>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</si>
  <si>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</si>
  <si>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</si>
  <si>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</si>
  <si>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</si>
  <si>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</si>
  <si>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</si>
  <si>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</si>
  <si>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</si>
  <si>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</si>
  <si>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</si>
  <si>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</si>
  <si>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</si>
  <si>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</si>
  <si>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</si>
  <si>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</si>
  <si>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</si>
  <si>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</si>
  <si>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</si>
  <si>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</si>
  <si>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</si>
  <si>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</si>
  <si>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</si>
  <si>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</si>
  <si>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</si>
  <si>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</si>
  <si>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</si>
  <si>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</si>
  <si>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</si>
  <si>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</si>
  <si>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</si>
  <si>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</si>
  <si>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</si>
  <si>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</si>
  <si>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</si>
  <si>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</si>
  <si>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</si>
  <si>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</si>
  <si>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</si>
  <si>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</si>
  <si>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</si>
  <si>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</si>
  <si>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</si>
  <si>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</si>
  <si>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</si>
  <si>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</si>
  <si>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</si>
  <si>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</si>
  <si>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</si>
  <si>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</si>
  <si>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</si>
  <si>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</si>
  <si>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</si>
  <si>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</si>
  <si>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</si>
  <si>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</si>
  <si>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</si>
  <si>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</si>
  <si>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</si>
  <si>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</si>
  <si>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</si>
  <si>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</si>
  <si>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</si>
  <si>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</si>
  <si>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</si>
  <si>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</si>
  <si>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</si>
  <si>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</si>
  <si>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</si>
  <si>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</si>
  <si>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</si>
  <si>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</si>
  <si>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</si>
  <si>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</si>
  <si>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</si>
  <si>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</si>
  <si>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</si>
  <si>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</si>
  <si>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</si>
  <si>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</si>
  <si>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</si>
  <si>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</si>
  <si>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</si>
  <si>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</si>
  <si>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</si>
  <si>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</si>
  <si>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</si>
  <si>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</si>
  <si>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</si>
  <si>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</si>
  <si>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</si>
  <si>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</si>
  <si>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</si>
  <si>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</si>
  <si>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</si>
  <si>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</si>
  <si>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</si>
  <si>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</si>
  <si>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</si>
  <si>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</si>
  <si>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</si>
  <si>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</si>
  <si>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</si>
  <si>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</si>
  <si>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</si>
  <si>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</si>
  <si>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</si>
  <si>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</si>
  <si>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</si>
  <si>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</si>
  <si>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</si>
  <si>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</si>
  <si>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</si>
  <si>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</si>
  <si>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</si>
  <si>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</si>
  <si>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</si>
  <si>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</si>
  <si>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</si>
  <si>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</si>
  <si>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</si>
  <si>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</si>
  <si>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</si>
  <si>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</si>
  <si>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</si>
  <si>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</si>
  <si>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</si>
  <si>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</si>
  <si>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</si>
  <si>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</si>
  <si>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</si>
  <si>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</si>
  <si>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</si>
  <si>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</si>
  <si>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</si>
  <si>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</si>
  <si>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</si>
  <si>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</si>
  <si>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</si>
  <si>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</si>
  <si>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</si>
  <si>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</si>
  <si>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</si>
  <si>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</si>
  <si>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</si>
  <si>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</si>
  <si>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</si>
  <si>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</si>
  <si>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</si>
  <si>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</si>
  <si>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</si>
  <si>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</si>
  <si>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</si>
  <si>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</si>
  <si>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</si>
  <si>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</si>
  <si>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</si>
  <si>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</si>
  <si>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</si>
  <si>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</si>
  <si>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</si>
  <si>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</si>
  <si>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</si>
  <si>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</si>
  <si>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</si>
  <si>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</si>
  <si>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</si>
  <si>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</si>
  <si>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</si>
  <si>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</si>
  <si>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</si>
  <si>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</si>
  <si>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</si>
  <si>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</si>
  <si>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</si>
  <si>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</si>
  <si>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</si>
  <si>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</si>
  <si>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</si>
  <si>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</si>
  <si>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</si>
  <si>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</si>
  <si>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</si>
  <si>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</si>
  <si>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</si>
  <si>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</si>
  <si>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</si>
  <si>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</si>
  <si>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</si>
  <si>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</si>
  <si>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</si>
  <si>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</si>
  <si>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</si>
  <si>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</si>
  <si>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</si>
  <si>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</si>
  <si>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</si>
  <si>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</si>
  <si>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</si>
  <si>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</si>
  <si>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</si>
  <si>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</si>
  <si>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</si>
  <si>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</si>
  <si>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</si>
  <si>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</si>
  <si>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</si>
  <si>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</si>
  <si>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</si>
  <si>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</si>
  <si>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</si>
  <si>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</si>
  <si>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</si>
  <si>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</si>
  <si>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</si>
  <si>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</si>
  <si>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</si>
  <si>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</si>
  <si>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</si>
  <si>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</si>
  <si>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</si>
  <si>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</si>
  <si>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</si>
  <si>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</si>
  <si>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</si>
  <si>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</si>
  <si>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</si>
  <si>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</si>
  <si>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</si>
  <si>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</si>
  <si>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</si>
  <si>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</si>
  <si>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</si>
  <si>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</si>
  <si>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</si>
  <si>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</si>
  <si>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</si>
  <si>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</si>
  <si>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</si>
  <si>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</si>
  <si>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</si>
  <si>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</si>
  <si>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</si>
  <si>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</si>
  <si>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</si>
  <si>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</si>
  <si>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</si>
  <si>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</si>
  <si>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</si>
  <si>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</si>
  <si>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</si>
  <si>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</si>
  <si>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</si>
  <si>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</si>
  <si>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</si>
  <si>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</si>
  <si>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</si>
  <si>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</si>
  <si>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</si>
  <si>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</si>
  <si>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</si>
  <si>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</si>
  <si>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</si>
  <si>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</si>
  <si>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</si>
  <si>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</si>
  <si>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</si>
  <si>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</si>
  <si>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</si>
  <si>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</si>
  <si>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</si>
  <si>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</si>
  <si>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</si>
  <si>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</si>
  <si>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</si>
  <si>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</si>
  <si>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</si>
  <si>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</si>
  <si>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</si>
  <si>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</si>
  <si>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</si>
  <si>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</si>
  <si>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</si>
  <si>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</si>
  <si>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</si>
  <si>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</si>
  <si>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</si>
  <si>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</si>
  <si>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</si>
  <si>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</si>
  <si>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</si>
  <si>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</si>
  <si>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</si>
  <si>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</si>
  <si>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</si>
  <si>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</si>
  <si>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</si>
  <si>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</si>
  <si>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</si>
  <si>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</si>
  <si>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</si>
  <si>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</si>
  <si>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</si>
  <si>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</si>
  <si>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</si>
  <si>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</si>
  <si>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</si>
  <si>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</si>
  <si>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</si>
  <si>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</si>
  <si>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</si>
  <si>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</si>
  <si>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</si>
  <si>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</si>
  <si>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</si>
  <si>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</si>
  <si>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</si>
  <si>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</si>
  <si>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</si>
  <si>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</si>
  <si>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</si>
  <si>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</si>
  <si>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</si>
  <si>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</si>
  <si>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</si>
  <si>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</si>
  <si>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</si>
  <si>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</si>
  <si>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</si>
  <si>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</si>
  <si>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</si>
  <si>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</si>
  <si>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</si>
  <si>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</si>
  <si>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</si>
  <si>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</si>
  <si>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</si>
  <si>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</si>
  <si>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</si>
  <si>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</si>
  <si>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</si>
  <si>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</si>
  <si>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</si>
  <si>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</si>
  <si>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</si>
  <si>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</si>
  <si>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</si>
  <si>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</si>
  <si>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</si>
  <si>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</si>
  <si>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</si>
  <si>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</si>
  <si>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</si>
  <si>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</si>
  <si>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</si>
  <si>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</si>
  <si>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</si>
  <si>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</si>
  <si>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</si>
  <si>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</si>
  <si>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</si>
  <si>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</si>
  <si>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</si>
  <si>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</si>
  <si>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</si>
  <si>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</si>
  <si>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</si>
  <si>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</si>
  <si>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</si>
  <si>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</si>
  <si>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</si>
  <si>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</si>
  <si>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</si>
  <si>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</si>
  <si>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</si>
  <si>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</si>
  <si>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</si>
  <si>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</si>
  <si>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</si>
  <si>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</si>
  <si>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</si>
  <si>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</si>
  <si>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</si>
  <si>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</si>
  <si>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</si>
  <si>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</si>
  <si>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</si>
  <si>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</si>
  <si>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</si>
  <si>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</si>
  <si>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</si>
  <si>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</si>
  <si>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</si>
  <si>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</si>
  <si>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</si>
  <si>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</si>
  <si>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</si>
  <si>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</si>
  <si>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</si>
  <si>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</si>
  <si>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</si>
  <si>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</si>
  <si>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</si>
  <si>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</si>
  <si>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</si>
  <si>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</si>
  <si>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</si>
  <si>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</si>
  <si>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</si>
  <si>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</si>
  <si>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</si>
  <si>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</si>
  <si>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</si>
  <si>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</si>
  <si>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</si>
  <si>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</si>
  <si>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</si>
  <si>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</si>
  <si>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</si>
  <si>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</si>
  <si>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</si>
  <si>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</si>
  <si>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</si>
  <si>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</si>
  <si>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</si>
  <si>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</si>
  <si>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</si>
  <si>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</si>
  <si>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</si>
  <si>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</si>
  <si>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</si>
  <si>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</si>
  <si>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</si>
  <si>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</si>
  <si>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</si>
  <si>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</si>
  <si>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</si>
  <si>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</si>
  <si>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</si>
  <si>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</si>
  <si>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</si>
  <si>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</si>
  <si>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</si>
  <si>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</si>
  <si>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</si>
  <si>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</si>
  <si>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</si>
  <si>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</si>
  <si>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</si>
  <si>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</si>
  <si>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</si>
  <si>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</si>
  <si>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</si>
  <si>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</si>
  <si>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</si>
  <si>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</si>
  <si>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</si>
  <si>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</si>
  <si>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</si>
  <si>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</si>
  <si>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</si>
  <si>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</si>
  <si>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</si>
  <si>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</si>
  <si>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</si>
  <si>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</si>
  <si>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</si>
  <si>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</si>
  <si>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</si>
  <si>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</si>
  <si>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</si>
  <si>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</si>
  <si>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</si>
  <si>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</si>
  <si>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</si>
  <si>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</si>
  <si>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</si>
  <si>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</si>
  <si>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</si>
  <si>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</si>
  <si>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</si>
  <si>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</si>
  <si>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</si>
  <si>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</si>
  <si>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</si>
  <si>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</si>
  <si>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</si>
  <si>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</si>
  <si>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</si>
  <si>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</si>
  <si>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</si>
  <si>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</si>
  <si>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</si>
  <si>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</si>
  <si>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</si>
  <si>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</si>
  <si>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</si>
  <si>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</si>
  <si>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</si>
  <si>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</si>
  <si>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</si>
  <si>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</si>
  <si>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</si>
  <si>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</si>
  <si>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</si>
  <si>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</si>
  <si>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</si>
  <si>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</si>
  <si>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</si>
  <si>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</si>
  <si>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</si>
  <si>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</si>
  <si>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</si>
  <si>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</si>
  <si>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</si>
  <si>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</si>
  <si>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</si>
  <si>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</si>
  <si>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</si>
  <si>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</si>
  <si>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</si>
  <si>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</si>
  <si>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</si>
  <si>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</si>
  <si>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</si>
  <si>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</si>
  <si>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</si>
  <si>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</si>
  <si>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</si>
  <si>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</si>
  <si>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</si>
  <si>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</si>
  <si>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</si>
  <si>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</si>
  <si>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</si>
  <si>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</si>
  <si>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</si>
  <si>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</si>
  <si>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</si>
  <si>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</si>
  <si>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</si>
  <si>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</si>
  <si>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</si>
  <si>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</si>
  <si>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</si>
  <si>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</si>
  <si>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</si>
  <si>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</si>
  <si>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</si>
  <si>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</si>
  <si>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</si>
  <si>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</si>
  <si>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</si>
  <si>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</si>
  <si>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</si>
  <si>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</si>
  <si>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</si>
  <si>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</si>
  <si>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</si>
  <si>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</si>
  <si>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</si>
  <si>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</si>
  <si>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</si>
  <si>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</si>
  <si>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</si>
  <si>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</si>
  <si>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</si>
  <si>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</si>
  <si>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</si>
  <si>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</si>
  <si>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</si>
  <si>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</si>
  <si>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</si>
  <si>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</si>
  <si>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</si>
  <si>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</si>
  <si>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</si>
  <si>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</si>
  <si>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</si>
  <si>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</si>
  <si>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</si>
  <si>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</si>
  <si>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</si>
  <si>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</si>
  <si>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</si>
  <si>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</si>
  <si>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</si>
  <si>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</si>
  <si>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</si>
  <si>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</si>
  <si>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</si>
  <si>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</si>
  <si>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</si>
  <si>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</si>
  <si>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</si>
  <si>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</si>
  <si>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</si>
  <si>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</si>
  <si>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</si>
  <si>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</si>
  <si>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</si>
  <si>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</si>
  <si>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</si>
  <si>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</si>
  <si>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</si>
  <si>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</si>
  <si>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</si>
  <si>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</si>
  <si>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</si>
  <si>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</si>
  <si>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</si>
  <si>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</si>
  <si>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</si>
  <si>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</si>
  <si>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</si>
  <si>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</si>
  <si>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</si>
  <si>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</si>
  <si>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</si>
  <si>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</si>
  <si>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</si>
  <si>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</si>
  <si>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</si>
  <si>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</si>
  <si>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</si>
  <si>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</si>
  <si>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</si>
  <si>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</si>
  <si>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</si>
  <si>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</si>
  <si>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</si>
  <si>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</si>
  <si>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</si>
  <si>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</si>
  <si>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</si>
  <si>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</si>
  <si>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</si>
  <si>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</si>
  <si>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</si>
  <si>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</si>
  <si>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</si>
  <si>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</si>
  <si>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</si>
  <si>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</si>
  <si>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</si>
  <si>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</si>
  <si>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</si>
  <si>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</si>
  <si>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</si>
  <si>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</si>
  <si>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</si>
  <si>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</si>
  <si>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</si>
  <si>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</si>
  <si>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</si>
  <si>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</si>
  <si>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</si>
  <si>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</si>
  <si>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</si>
  <si>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</si>
  <si>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</si>
  <si>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</si>
  <si>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</si>
  <si>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</si>
  <si>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</si>
  <si>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</si>
  <si>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</si>
  <si>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</si>
  <si>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</si>
  <si>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</si>
  <si>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</si>
  <si>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</si>
  <si>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</si>
  <si>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</si>
  <si>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</si>
  <si>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</si>
  <si>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</si>
  <si>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</si>
  <si>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</si>
  <si>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</si>
  <si>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</si>
  <si>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</si>
  <si>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</si>
  <si>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</si>
  <si>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</si>
  <si>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</si>
  <si>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</si>
  <si>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</si>
  <si>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</si>
  <si>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</si>
  <si>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</si>
  <si>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</si>
  <si>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</si>
  <si>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</si>
  <si>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</si>
  <si>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</si>
  <si>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</si>
  <si>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</si>
  <si>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</si>
  <si>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</si>
  <si>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</si>
  <si>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</si>
  <si>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</si>
  <si>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</si>
  <si>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</si>
  <si>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</si>
  <si>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</si>
  <si>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</si>
  <si>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</si>
  <si>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</si>
  <si>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</si>
  <si>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</si>
  <si>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</si>
  <si>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</si>
  <si>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</si>
  <si>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</si>
  <si>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</si>
  <si>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</si>
  <si>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</si>
  <si>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</si>
  <si>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</si>
  <si>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</si>
  <si>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</si>
  <si>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</si>
  <si>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</si>
  <si>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</si>
  <si>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</si>
  <si>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</si>
  <si>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</si>
  <si>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</si>
  <si>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</si>
  <si>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</si>
  <si>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</si>
  <si>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</si>
  <si>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</si>
  <si>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</si>
  <si>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</si>
  <si>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</si>
  <si>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</si>
  <si>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</si>
  <si>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</si>
  <si>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</si>
  <si>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</si>
  <si>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</si>
  <si>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</si>
  <si>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</si>
  <si>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</si>
  <si>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</si>
  <si>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</si>
  <si>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</si>
  <si>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</si>
  <si>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</si>
  <si>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</si>
  <si>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</si>
  <si>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</si>
  <si>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</si>
  <si>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</si>
  <si>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</si>
  <si>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</si>
  <si>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</si>
  <si>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</si>
  <si>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</si>
  <si>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</si>
  <si>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</si>
  <si>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</si>
  <si>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</si>
  <si>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</si>
  <si>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</si>
  <si>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</si>
  <si>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</si>
  <si>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</si>
  <si>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</si>
  <si>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</si>
  <si>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</si>
  <si>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</si>
  <si>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</si>
  <si>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</si>
  <si>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</si>
  <si>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</si>
  <si>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</si>
  <si>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</si>
  <si>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</si>
  <si>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</si>
  <si>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</si>
  <si>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</si>
  <si>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</si>
  <si>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</si>
  <si>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</si>
  <si>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</si>
  <si>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</si>
  <si>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</si>
  <si>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</si>
  <si>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</si>
  <si>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</si>
  <si>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</si>
  <si>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</si>
  <si>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</si>
  <si>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</si>
  <si>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</si>
  <si>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</si>
  <si>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</si>
  <si>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</si>
  <si>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</si>
  <si>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</si>
  <si>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</si>
  <si>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</si>
  <si>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</si>
  <si>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</si>
  <si>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</si>
  <si>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</si>
  <si>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</si>
  <si>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</si>
  <si>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</si>
  <si>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</si>
  <si>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</si>
  <si>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</si>
  <si>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</si>
  <si>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</si>
  <si>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</si>
  <si>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</si>
  <si>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</si>
  <si>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</si>
  <si>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</si>
  <si>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</si>
  <si>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</si>
  <si>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</si>
  <si>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</si>
  <si>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</si>
  <si>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</si>
  <si>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</si>
  <si>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</si>
  <si>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</si>
  <si>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</si>
  <si>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</si>
  <si>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</si>
  <si>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</si>
  <si>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</si>
  <si>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</si>
  <si>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</si>
  <si>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</si>
  <si>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</si>
  <si>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</si>
  <si>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</si>
  <si>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</si>
  <si>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</si>
  <si>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</si>
  <si>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</si>
  <si>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</si>
  <si>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</si>
  <si>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</si>
  <si>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</si>
  <si>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</si>
  <si>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</si>
  <si>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</si>
  <si>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</si>
  <si>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</si>
  <si>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</si>
  <si>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</si>
  <si>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</si>
  <si>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</si>
  <si>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</si>
  <si>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</si>
  <si>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</si>
  <si>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</si>
  <si>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</si>
  <si>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</si>
  <si>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</si>
  <si>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</si>
  <si>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</si>
  <si>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</si>
  <si>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</si>
  <si>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</si>
  <si>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</si>
  <si>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</si>
  <si>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</si>
  <si>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</si>
  <si>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</si>
  <si>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</si>
  <si>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</si>
  <si>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</si>
  <si>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</si>
  <si>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</si>
  <si>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</si>
  <si>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</si>
  <si>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</si>
  <si>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</si>
  <si>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</si>
  <si>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</si>
  <si>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</si>
  <si>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</si>
  <si>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</si>
  <si>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</si>
  <si>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</si>
  <si>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</si>
  <si>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</si>
  <si>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</si>
  <si>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</si>
  <si>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</si>
  <si>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</si>
  <si>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</si>
  <si>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</si>
  <si>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</si>
  <si>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</si>
  <si>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</si>
  <si>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</si>
  <si>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</si>
  <si>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</si>
  <si>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</si>
  <si>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</si>
  <si>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</si>
  <si>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</si>
  <si>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</si>
  <si>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</si>
  <si>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</si>
  <si>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</si>
  <si>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</si>
  <si>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</si>
  <si>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</si>
  <si>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</si>
  <si>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</si>
  <si>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</si>
  <si>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</si>
  <si>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</si>
  <si>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</si>
  <si>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</si>
  <si>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</si>
  <si>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</si>
  <si>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</si>
  <si>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</si>
  <si>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</si>
  <si>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</si>
  <si>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</si>
  <si>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</si>
  <si>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</si>
  <si>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</si>
  <si>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</si>
  <si>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</si>
  <si>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</si>
  <si>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</si>
  <si>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</si>
  <si>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</si>
  <si>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</si>
  <si>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</si>
  <si>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</si>
  <si>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</si>
  <si>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</si>
  <si>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</si>
  <si>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</si>
  <si>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</si>
  <si>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</si>
  <si>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</si>
  <si>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</si>
  <si>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</si>
  <si>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</si>
  <si>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</si>
  <si>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</si>
  <si>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</si>
  <si>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</si>
  <si>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</si>
  <si>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</si>
  <si>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</si>
  <si>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</si>
  <si>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</si>
  <si>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</si>
  <si>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</si>
  <si>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</si>
  <si>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</si>
  <si>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</si>
  <si>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</si>
  <si>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</si>
  <si>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</si>
  <si>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</si>
  <si>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</si>
  <si>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</si>
  <si>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</si>
  <si>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</si>
  <si>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</si>
  <si>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</si>
  <si>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</si>
  <si>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</si>
  <si>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</si>
  <si>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</si>
  <si>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</si>
  <si>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</si>
  <si>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</si>
  <si>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</si>
  <si>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</si>
  <si>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</si>
  <si>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</si>
  <si>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</si>
  <si>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</si>
  <si>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</si>
  <si>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</si>
  <si>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</si>
  <si>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</si>
  <si>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</si>
  <si>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</si>
  <si>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</si>
  <si>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</si>
  <si>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</si>
  <si>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</si>
  <si>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</si>
  <si>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</si>
  <si>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</si>
  <si>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</si>
  <si>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</si>
  <si>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</si>
  <si>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</si>
  <si>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</si>
  <si>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</si>
  <si>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</si>
  <si>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</si>
  <si>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</si>
  <si>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</si>
  <si>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</si>
  <si>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</si>
  <si>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</si>
  <si>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</si>
  <si>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</si>
  <si>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</si>
  <si>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</si>
  <si>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</si>
  <si>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</si>
  <si>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</si>
  <si>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</si>
  <si>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</si>
  <si>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</si>
  <si>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</si>
  <si>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</si>
  <si>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</si>
  <si>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</si>
  <si>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</si>
  <si>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</si>
  <si>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</si>
  <si>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</si>
  <si>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</si>
  <si>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</si>
  <si>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</si>
  <si>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</si>
  <si>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</si>
  <si>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</si>
  <si>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</si>
  <si>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</si>
  <si>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</si>
  <si>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</si>
  <si>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</si>
  <si>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</si>
  <si>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</si>
  <si>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</si>
  <si>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</si>
  <si>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</si>
  <si>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</si>
  <si>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</si>
  <si>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</si>
  <si>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</si>
  <si>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</si>
  <si>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</si>
  <si>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</si>
  <si>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</si>
  <si>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</si>
  <si>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</si>
  <si>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</si>
  <si>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</si>
  <si>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</si>
  <si>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</si>
  <si>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</si>
  <si>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</si>
  <si>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</si>
  <si>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</si>
  <si>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</si>
  <si>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</si>
  <si>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</si>
  <si>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</si>
  <si>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</si>
  <si>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</si>
  <si>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</si>
  <si>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</si>
  <si>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</si>
  <si>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</si>
  <si>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</si>
  <si>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</si>
  <si>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</si>
  <si>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</si>
  <si>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</si>
  <si>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</si>
  <si>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</si>
  <si>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</si>
  <si>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</si>
  <si>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</si>
  <si>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</si>
  <si>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</si>
  <si>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</si>
  <si>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</si>
  <si>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</si>
  <si>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</si>
  <si>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</si>
  <si>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</si>
  <si>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</si>
  <si>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</si>
  <si>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</si>
  <si>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</si>
  <si>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</si>
  <si>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</si>
  <si>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</si>
  <si>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</si>
  <si>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</si>
  <si>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</si>
  <si>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</si>
  <si>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</si>
  <si>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</si>
  <si>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</si>
  <si>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</si>
  <si>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</si>
  <si>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</si>
  <si>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</si>
  <si>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</si>
  <si>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</si>
  <si>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</si>
  <si>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</si>
  <si>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</si>
  <si>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</si>
  <si>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</si>
  <si>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</si>
  <si>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</si>
  <si>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</si>
  <si>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</si>
  <si>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</si>
  <si>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</si>
  <si>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</si>
  <si>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</si>
  <si>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</si>
  <si>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</si>
  <si>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</si>
  <si>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</si>
  <si>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</si>
  <si>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</si>
  <si>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</si>
  <si>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</si>
  <si>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</si>
  <si>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</si>
  <si>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</si>
  <si>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</si>
  <si>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</si>
  <si>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</si>
  <si>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</si>
  <si>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</si>
  <si>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</si>
  <si>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</si>
  <si>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</si>
  <si>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</si>
  <si>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</si>
  <si>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</si>
  <si>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</si>
  <si>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</si>
  <si>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</si>
  <si>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</si>
  <si>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</si>
  <si>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</si>
  <si>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</si>
  <si>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</si>
  <si>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</si>
  <si>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</si>
  <si>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</si>
  <si>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</si>
  <si>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</si>
  <si>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</si>
  <si>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</si>
  <si>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</si>
  <si>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</si>
  <si>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</si>
  <si>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</si>
  <si>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</si>
  <si>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</si>
  <si>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</si>
  <si>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</si>
  <si>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</si>
  <si>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</si>
  <si>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</si>
  <si>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</si>
  <si>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</si>
  <si>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</si>
  <si>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</si>
  <si>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</si>
  <si>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</si>
  <si>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</si>
  <si>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</si>
  <si>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</si>
  <si>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</si>
  <si>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</si>
  <si>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</si>
  <si>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</si>
  <si>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</si>
  <si>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</si>
  <si>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</si>
  <si>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</si>
  <si>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</si>
  <si>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</si>
  <si>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</si>
  <si>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</si>
  <si>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</si>
  <si>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</si>
  <si>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</si>
  <si>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</si>
  <si>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</si>
  <si>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</si>
  <si>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</si>
  <si>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</si>
  <si>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</si>
  <si>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</si>
  <si>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</si>
  <si>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</si>
  <si>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</si>
  <si>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</si>
  <si>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</si>
  <si>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</si>
  <si>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</si>
  <si>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</si>
  <si>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</si>
  <si>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</si>
  <si>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</si>
  <si>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</si>
  <si>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</si>
  <si>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</si>
  <si>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</si>
  <si>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</si>
  <si>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</si>
  <si>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</si>
  <si>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</si>
  <si>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</si>
  <si>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</si>
  <si>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</si>
  <si>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</si>
  <si>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</si>
  <si>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</si>
  <si>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</si>
  <si>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</si>
  <si>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</si>
  <si>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</si>
  <si>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</si>
  <si>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</si>
  <si>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</si>
  <si>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</si>
  <si>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</si>
  <si>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</si>
  <si>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</si>
  <si>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</si>
  <si>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</si>
  <si>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</si>
  <si>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</si>
  <si>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</si>
  <si>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</si>
  <si>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</si>
  <si>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</si>
  <si>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</si>
  <si>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</si>
  <si>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</si>
  <si>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</si>
  <si>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</si>
  <si>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</si>
  <si>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</si>
  <si>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</si>
  <si>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</si>
  <si>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</si>
  <si>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</si>
  <si>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</si>
  <si>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</si>
  <si>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</si>
  <si>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</si>
  <si>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</si>
  <si>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</si>
  <si>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</si>
  <si>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</si>
  <si>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</si>
  <si>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</si>
  <si>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</si>
  <si>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</si>
  <si>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</si>
  <si>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</si>
  <si>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</si>
  <si>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</si>
  <si>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</si>
  <si>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</si>
  <si>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</si>
  <si>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</si>
  <si>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</si>
  <si>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</si>
  <si>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</si>
  <si>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</si>
  <si>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</si>
  <si>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</si>
  <si>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</si>
  <si>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</si>
  <si>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</si>
  <si>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</si>
  <si>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</si>
  <si>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</si>
  <si>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</si>
  <si>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</si>
  <si>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</si>
  <si>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</si>
  <si>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</si>
  <si>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</si>
  <si>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</si>
  <si>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</si>
  <si>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</si>
  <si>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</si>
  <si>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</si>
  <si>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</si>
  <si>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</si>
  <si>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</si>
  <si>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</si>
  <si>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</si>
  <si>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</si>
  <si>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</si>
  <si>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</si>
  <si>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</si>
  <si>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</si>
  <si>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</si>
  <si>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</si>
  <si>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</si>
  <si>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</si>
  <si>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</si>
  <si>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</si>
  <si>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</si>
  <si>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</si>
  <si>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</si>
  <si>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</si>
  <si>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</si>
  <si>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</si>
  <si>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</si>
  <si>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</si>
  <si>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</si>
  <si>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</si>
  <si>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</si>
  <si>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</si>
  <si>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</si>
  <si>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</si>
  <si>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</si>
  <si>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</si>
  <si>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</si>
  <si>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</si>
  <si>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</si>
  <si>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</si>
  <si>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</si>
  <si>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</si>
  <si>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</si>
  <si>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</si>
  <si>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</si>
  <si>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</si>
  <si>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</si>
  <si>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</si>
  <si>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</si>
  <si>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</si>
  <si>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</si>
  <si>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</si>
  <si>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</si>
  <si>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</si>
  <si>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</si>
  <si>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</si>
  <si>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</si>
  <si>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</si>
  <si>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</si>
  <si>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</si>
  <si>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</si>
  <si>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</si>
  <si>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</si>
  <si>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</si>
  <si>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</si>
  <si>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</si>
  <si>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</si>
  <si>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</si>
  <si>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</si>
  <si>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</si>
  <si>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</si>
  <si>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</si>
  <si>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</si>
  <si>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</si>
  <si>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</si>
  <si>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</si>
  <si>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</si>
  <si>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</si>
  <si>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</si>
  <si>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</si>
  <si>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</si>
  <si>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</si>
  <si>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</si>
  <si>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</si>
  <si>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</si>
  <si>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</si>
  <si>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</si>
  <si>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</si>
  <si>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</si>
  <si>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</si>
  <si>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</si>
  <si>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</si>
  <si>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</si>
  <si>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</si>
  <si>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</si>
  <si>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</si>
  <si>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</si>
  <si>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</si>
  <si>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</si>
  <si>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</si>
  <si>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</si>
  <si>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</si>
  <si>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</si>
  <si>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</si>
  <si>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</si>
  <si>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</si>
  <si>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</si>
  <si>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</si>
  <si>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</si>
  <si>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</si>
  <si>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</si>
  <si>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</si>
  <si>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</si>
  <si>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</si>
  <si>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</si>
  <si>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</si>
  <si>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</si>
  <si>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</si>
  <si>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</si>
  <si>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</si>
  <si>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</si>
  <si>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</si>
  <si>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</si>
  <si>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</si>
  <si>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</si>
  <si>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</si>
  <si>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</si>
  <si>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</si>
  <si>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</si>
  <si>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</si>
  <si>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</si>
  <si>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</si>
  <si>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</si>
  <si>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</si>
  <si>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</si>
  <si>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</si>
  <si>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</si>
  <si>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</si>
  <si>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</si>
  <si>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</si>
  <si>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</si>
  <si>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</si>
  <si>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</si>
  <si>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</si>
  <si>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</si>
  <si>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</si>
  <si>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</si>
  <si>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</si>
  <si>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</si>
  <si>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</si>
  <si>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</si>
  <si>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</si>
  <si>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</si>
  <si>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</si>
  <si>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</si>
  <si>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</si>
  <si>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</si>
  <si>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</si>
  <si>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</si>
  <si>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</si>
  <si>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</si>
  <si>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</si>
  <si>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</si>
  <si>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</si>
  <si>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</si>
  <si>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</si>
  <si>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</si>
  <si>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</si>
  <si>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</si>
  <si>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</si>
  <si>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</si>
  <si>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</si>
  <si>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</si>
  <si>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</si>
  <si>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</si>
  <si>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</si>
  <si>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</si>
  <si>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</si>
  <si>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</si>
  <si>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</si>
  <si>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</si>
  <si>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</si>
  <si>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</si>
  <si>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</si>
  <si>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</si>
  <si>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</si>
  <si>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</si>
  <si>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</si>
  <si>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</si>
  <si>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</si>
  <si>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</si>
  <si>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</si>
  <si>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</si>
  <si>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</si>
  <si>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</si>
  <si>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</si>
  <si>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</si>
  <si>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</si>
  <si>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</si>
  <si>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</si>
  <si>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</si>
  <si>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</si>
  <si>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</si>
  <si>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</si>
  <si>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</si>
  <si>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</si>
  <si>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</si>
  <si>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</si>
  <si>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</si>
  <si>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</si>
  <si>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</si>
  <si>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</si>
  <si>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</si>
  <si>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</si>
  <si>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</si>
  <si>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</si>
  <si>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</si>
  <si>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</si>
  <si>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</si>
  <si>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</si>
  <si>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</si>
  <si>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</si>
  <si>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</si>
  <si>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</si>
  <si>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</si>
  <si>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</si>
  <si>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</si>
  <si>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</si>
  <si>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</si>
  <si>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</si>
  <si>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</si>
  <si>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</si>
  <si>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</si>
  <si>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</si>
  <si>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</si>
  <si>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</si>
  <si>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</si>
  <si>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</si>
  <si>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</si>
  <si>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</si>
  <si>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</si>
  <si>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</si>
  <si>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</si>
  <si>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</si>
  <si>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</si>
  <si>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</si>
  <si>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</si>
  <si>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</si>
  <si>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</si>
  <si>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</si>
  <si>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</si>
  <si>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</si>
  <si>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</si>
  <si>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</si>
  <si>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</si>
  <si>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</si>
  <si>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</si>
  <si>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</si>
  <si>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</si>
  <si>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</si>
  <si>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</si>
  <si>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</si>
  <si>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</si>
  <si>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</si>
  <si>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</si>
  <si>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</si>
  <si>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</si>
  <si>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</si>
  <si>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</si>
  <si>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</si>
  <si>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</si>
  <si>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</si>
  <si>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</si>
  <si>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</si>
  <si>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</si>
  <si>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</si>
  <si>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</si>
  <si>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</si>
  <si>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</si>
  <si>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</si>
  <si>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</si>
  <si>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</si>
  <si>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</si>
  <si>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</si>
  <si>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</si>
  <si>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</si>
  <si>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</si>
  <si>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</si>
  <si>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</si>
  <si>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</si>
  <si>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</si>
  <si>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</si>
  <si>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</si>
  <si>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</si>
  <si>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</si>
  <si>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</si>
  <si>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</si>
  <si>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</si>
  <si>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</si>
  <si>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</si>
  <si>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</si>
  <si>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</si>
  <si>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</si>
  <si>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</si>
  <si>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</si>
  <si>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</si>
  <si>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</si>
  <si>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</si>
  <si>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</si>
  <si>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</si>
  <si>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</si>
  <si>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</si>
  <si>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</si>
  <si>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</si>
  <si>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</si>
  <si>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</si>
  <si>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</si>
  <si>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</si>
  <si>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</si>
  <si>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</si>
  <si>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</si>
  <si>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</si>
  <si>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</si>
  <si>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</si>
  <si>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</si>
  <si>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</si>
  <si>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</si>
  <si>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</si>
  <si>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</si>
  <si>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</si>
  <si>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</si>
  <si>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</si>
  <si>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</si>
  <si>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</si>
  <si>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</si>
  <si>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</si>
  <si>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</si>
  <si>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</si>
  <si>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</si>
  <si>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</si>
  <si>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</si>
  <si>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</si>
  <si>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</si>
  <si>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</si>
  <si>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</si>
  <si>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</si>
  <si>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</si>
  <si>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</si>
  <si>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</si>
  <si>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</si>
  <si>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</si>
  <si>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</si>
  <si>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</si>
  <si>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</si>
  <si>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</si>
  <si>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</si>
  <si>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</si>
  <si>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</si>
  <si>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</si>
  <si>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</si>
  <si>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</si>
  <si>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</si>
  <si>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</si>
  <si>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</si>
  <si>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</si>
  <si>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</si>
  <si>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</si>
  <si>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</si>
  <si>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</si>
  <si>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</si>
  <si>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</si>
  <si>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</si>
  <si>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</si>
  <si>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</si>
  <si>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</si>
  <si>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</si>
  <si>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</si>
  <si>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</si>
  <si>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</si>
  <si>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</si>
  <si>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</si>
  <si>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</si>
  <si>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</si>
  <si>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</si>
  <si>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</si>
  <si>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</si>
  <si>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</si>
  <si>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</si>
  <si>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</si>
  <si>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</si>
  <si>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</si>
  <si>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</si>
  <si>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</si>
  <si>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</si>
  <si>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</si>
  <si>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</si>
  <si>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</si>
  <si>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</si>
  <si>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</si>
  <si>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</si>
  <si>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</si>
  <si>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</si>
  <si>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</si>
  <si>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</si>
  <si>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</si>
  <si>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</si>
  <si>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</si>
  <si>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</si>
  <si>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</si>
  <si>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</si>
  <si>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</si>
  <si>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</si>
  <si>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</si>
  <si>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</si>
  <si>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</si>
  <si>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</si>
  <si>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</si>
  <si>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</si>
  <si>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</si>
  <si>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</si>
  <si>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</si>
  <si>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</si>
  <si>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</si>
  <si>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</si>
  <si>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</si>
  <si>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</si>
  <si>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</si>
  <si>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</si>
  <si>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</si>
  <si>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</si>
  <si>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</si>
  <si>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</si>
  <si>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</si>
  <si>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</si>
  <si>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</si>
  <si>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</si>
  <si>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</si>
  <si>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</si>
  <si>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</si>
  <si>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</si>
  <si>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</si>
  <si>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</si>
  <si>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</si>
  <si>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</si>
  <si>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</si>
  <si>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</si>
  <si>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</si>
  <si>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</si>
  <si>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</si>
  <si>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</si>
  <si>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</si>
  <si>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</si>
  <si>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</si>
  <si>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</si>
  <si>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</si>
  <si>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</si>
  <si>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</si>
  <si>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</si>
  <si>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</si>
  <si>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</si>
  <si>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</si>
  <si>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</si>
  <si>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</si>
  <si>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</si>
  <si>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</si>
  <si>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</si>
  <si>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</si>
  <si>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</si>
  <si>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</si>
  <si>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</si>
  <si>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</si>
  <si>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</si>
  <si>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</si>
  <si>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</si>
  <si>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</si>
  <si>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</si>
  <si>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</si>
  <si>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</si>
  <si>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</si>
  <si>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</si>
  <si>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</si>
  <si>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</si>
  <si>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</si>
  <si>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</si>
  <si>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</si>
  <si>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</si>
  <si>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</si>
  <si>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</si>
  <si>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</si>
  <si>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</si>
  <si>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</si>
  <si>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</si>
  <si>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</si>
  <si>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</si>
  <si>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</si>
  <si>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</si>
  <si>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</si>
  <si>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</si>
  <si>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</si>
  <si>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</si>
  <si>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</si>
  <si>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</si>
  <si>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</si>
  <si>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</si>
  <si>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</si>
  <si>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</si>
  <si>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</si>
  <si>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</si>
  <si>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</si>
  <si>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</si>
  <si>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</si>
  <si>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</si>
  <si>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</si>
  <si>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</si>
  <si>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</si>
  <si>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</si>
  <si>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</si>
  <si>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</si>
  <si>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</si>
  <si>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</si>
  <si>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</si>
  <si>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</si>
  <si>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</si>
  <si>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</si>
  <si>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</si>
  <si>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</si>
  <si>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</si>
  <si>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</si>
  <si>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</si>
  <si>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</si>
  <si>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</si>
  <si>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</si>
  <si>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</si>
  <si>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</si>
  <si>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</si>
  <si>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</si>
  <si>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</si>
  <si>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</si>
  <si>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</si>
  <si>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</si>
  <si>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</si>
  <si>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</si>
  <si>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</si>
  <si>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</si>
  <si>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</si>
  <si>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</si>
  <si>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</si>
  <si>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</si>
  <si>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</si>
  <si>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</si>
  <si>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</si>
  <si>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</si>
  <si>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</si>
  <si>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</si>
  <si>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</si>
  <si>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</si>
  <si>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</si>
  <si>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</si>
  <si>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</si>
  <si>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</si>
  <si>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</si>
  <si>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</si>
  <si>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</si>
  <si>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</si>
  <si>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</si>
  <si>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</si>
  <si>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</si>
  <si>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</si>
  <si>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</si>
  <si>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</si>
  <si>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</si>
  <si>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</si>
  <si>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</si>
  <si>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</si>
  <si>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</si>
  <si>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</si>
  <si>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</si>
  <si>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</si>
  <si>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</si>
  <si>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</si>
  <si>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</si>
  <si>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</si>
  <si>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</si>
  <si>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</si>
  <si>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</si>
  <si>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</si>
  <si>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</si>
  <si>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</si>
  <si>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</si>
  <si>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</si>
  <si>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</si>
  <si>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</si>
  <si>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</si>
  <si>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</si>
  <si>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</si>
  <si>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</si>
  <si>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</si>
  <si>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</si>
  <si>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</si>
  <si>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</si>
  <si>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</si>
  <si>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</si>
  <si>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</si>
  <si>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</si>
  <si>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</si>
  <si>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</si>
  <si>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</si>
  <si>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</si>
  <si>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</si>
  <si>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</si>
  <si>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</si>
  <si>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</si>
  <si>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</si>
  <si>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</si>
  <si>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</si>
  <si>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</si>
  <si>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</si>
  <si>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</si>
  <si>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</si>
  <si>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</si>
  <si>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</si>
  <si>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</si>
  <si>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</si>
  <si>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</si>
  <si>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</si>
  <si>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</si>
  <si>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</si>
  <si>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</si>
  <si>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</si>
  <si>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</si>
  <si>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</si>
  <si>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</si>
  <si>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</si>
  <si>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</si>
  <si>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</si>
  <si>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</si>
  <si>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</si>
  <si>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</si>
  <si>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</si>
  <si>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</si>
  <si>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</si>
  <si>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</si>
  <si>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</si>
  <si>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</si>
  <si>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</si>
  <si>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</si>
  <si>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</si>
  <si>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</si>
  <si>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</si>
  <si>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</si>
  <si>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</si>
  <si>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</si>
  <si>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</si>
  <si>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</si>
  <si>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</si>
  <si>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</si>
  <si>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</si>
  <si>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</si>
  <si>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</si>
  <si>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</si>
  <si>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</si>
  <si>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</si>
  <si>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</si>
  <si>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</si>
  <si>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</si>
  <si>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</si>
  <si>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</si>
  <si>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</si>
  <si>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</si>
  <si>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</si>
  <si>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</si>
  <si>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</si>
  <si>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</si>
  <si>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</si>
  <si>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</si>
  <si>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</si>
  <si>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</si>
  <si>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</si>
  <si>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</si>
  <si>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</si>
  <si>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</si>
  <si>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</si>
  <si>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</si>
  <si>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</si>
  <si>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</si>
  <si>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</si>
  <si>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</si>
  <si>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</si>
  <si>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</si>
  <si>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</si>
  <si>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</si>
  <si>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</si>
  <si>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</si>
  <si>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</si>
  <si>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</si>
  <si>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</si>
  <si>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</si>
  <si>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</si>
  <si>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</si>
  <si>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</si>
  <si>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</si>
  <si>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</si>
  <si>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</si>
  <si>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</si>
  <si>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</si>
  <si>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</si>
  <si>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</si>
  <si>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</si>
  <si>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</si>
  <si>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</si>
  <si>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</si>
  <si>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</si>
  <si>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</si>
  <si>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</si>
  <si>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</si>
  <si>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</si>
  <si>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</si>
  <si>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</si>
  <si>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</si>
  <si>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</si>
  <si>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</si>
  <si>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</si>
  <si>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</si>
  <si>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</si>
  <si>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</si>
  <si>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</si>
  <si>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</si>
  <si>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</si>
  <si>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</si>
  <si>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</si>
  <si>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</si>
  <si>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</si>
  <si>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</si>
  <si>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</si>
  <si>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</si>
  <si>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</si>
  <si>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</si>
  <si>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</si>
  <si>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</si>
  <si>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</si>
  <si>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</si>
  <si>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</si>
  <si>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</si>
  <si>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</si>
  <si>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</si>
  <si>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</si>
  <si>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</si>
  <si>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</si>
  <si>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</si>
  <si>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</si>
  <si>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</si>
  <si>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</si>
  <si>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</si>
  <si>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</si>
  <si>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</si>
  <si>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</si>
  <si>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</si>
  <si>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</si>
  <si>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</si>
  <si>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</si>
  <si>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</si>
  <si>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</si>
  <si>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</si>
  <si>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</si>
  <si>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</si>
  <si>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</si>
  <si>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</si>
  <si>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</si>
  <si>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</si>
  <si>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</si>
  <si>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</si>
  <si>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</si>
  <si>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</si>
  <si>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</si>
  <si>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</si>
  <si>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</si>
  <si>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</si>
  <si>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</si>
  <si>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</si>
  <si>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</si>
  <si>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</si>
  <si>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</si>
  <si>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</si>
  <si>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</si>
  <si>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</si>
  <si>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</si>
  <si>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</si>
  <si>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</si>
  <si>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</si>
  <si>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</si>
  <si>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</si>
  <si>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</si>
  <si>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</si>
  <si>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</si>
  <si>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</si>
  <si>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</si>
  <si>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</si>
  <si>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</si>
  <si>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</si>
  <si>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</si>
  <si>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</si>
  <si>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</si>
  <si>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</si>
  <si>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</si>
  <si>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</si>
  <si>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</si>
  <si>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</si>
  <si>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</si>
  <si>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</si>
  <si>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</si>
  <si>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</si>
  <si>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</si>
  <si>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</si>
  <si>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</si>
  <si>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</si>
  <si>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</si>
  <si>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</si>
  <si>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</si>
  <si>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</si>
  <si>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</si>
  <si>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</si>
  <si>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</si>
  <si>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</si>
  <si>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</si>
  <si>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</si>
  <si>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</si>
  <si>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</si>
  <si>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</si>
  <si>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</si>
  <si>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</si>
  <si>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</si>
  <si>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</si>
  <si>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</si>
  <si>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</si>
  <si>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</si>
  <si>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</si>
  <si>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</si>
  <si>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</si>
  <si>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</si>
  <si>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</si>
  <si>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</si>
  <si>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</si>
  <si>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</si>
  <si>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</si>
  <si>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</si>
  <si>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</si>
  <si>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</si>
  <si>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</si>
  <si>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</si>
  <si>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</si>
  <si>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</si>
  <si>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</si>
  <si>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</si>
  <si>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</si>
  <si>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</si>
  <si>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</si>
  <si>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</si>
  <si>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</si>
  <si>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</si>
  <si>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</si>
  <si>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</si>
  <si>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</si>
  <si>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</si>
  <si>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</si>
  <si>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</si>
  <si>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</si>
  <si>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</si>
  <si>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</si>
  <si>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</si>
  <si>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</si>
  <si>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</si>
  <si>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</si>
  <si>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</si>
  <si>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</si>
  <si>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</si>
  <si>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</si>
  <si>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</si>
  <si>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</si>
  <si>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</si>
  <si>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</si>
  <si>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</si>
  <si>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</si>
  <si>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</si>
  <si>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</si>
  <si>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</si>
  <si>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</si>
  <si>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</si>
  <si>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</si>
  <si>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</si>
  <si>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</si>
  <si>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</si>
  <si>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</si>
  <si>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</si>
  <si>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</si>
  <si>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</si>
  <si>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</si>
  <si>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</si>
  <si>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</si>
  <si>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</si>
  <si>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</si>
  <si>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</si>
  <si>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</si>
  <si>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</si>
  <si>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</si>
  <si>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</si>
  <si>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</si>
  <si>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</si>
  <si>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</si>
  <si>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</si>
  <si>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</si>
  <si>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</si>
  <si>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</si>
  <si>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</si>
  <si>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</si>
  <si>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</si>
  <si>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</si>
  <si>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</si>
  <si>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</si>
  <si>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</si>
  <si>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</si>
  <si>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</si>
  <si>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</si>
  <si>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</si>
  <si>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</si>
  <si>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</si>
  <si>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</si>
  <si>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</si>
  <si>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</si>
  <si>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</si>
  <si>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</si>
  <si>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</si>
  <si>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</si>
  <si>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</si>
  <si>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</si>
  <si>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</si>
  <si>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</si>
  <si>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</si>
  <si>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</si>
  <si>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</si>
  <si>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</si>
  <si>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</si>
  <si>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</si>
  <si>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</si>
  <si>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</si>
  <si>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</si>
  <si>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</si>
  <si>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</si>
  <si>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</si>
  <si>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</si>
  <si>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</si>
  <si>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</si>
  <si>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</si>
  <si>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</si>
  <si>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</si>
  <si>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</si>
  <si>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</si>
  <si>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</si>
  <si>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</si>
  <si>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</si>
  <si>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</si>
  <si>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</si>
  <si>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</si>
  <si>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</si>
  <si>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</si>
  <si>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</si>
  <si>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</si>
  <si>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</si>
  <si>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</si>
  <si>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</si>
  <si>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</si>
  <si>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</si>
  <si>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</si>
  <si>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</si>
  <si>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</si>
  <si>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</si>
  <si>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</si>
  <si>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</si>
  <si>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</si>
  <si>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</si>
  <si>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</si>
  <si>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</si>
  <si>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</si>
  <si>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</si>
  <si>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</si>
  <si>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</si>
  <si>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</si>
  <si>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</si>
  <si>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</si>
  <si>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</si>
  <si>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</si>
  <si>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</si>
  <si>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</si>
  <si>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</si>
  <si>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</si>
  <si>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</si>
  <si>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</si>
  <si>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</si>
  <si>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</si>
  <si>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</si>
  <si>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</si>
  <si>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</si>
  <si>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</si>
  <si>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</si>
  <si>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</si>
  <si>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</si>
  <si>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</si>
  <si>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</si>
  <si>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</si>
  <si>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</si>
  <si>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</si>
  <si>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</si>
  <si>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</si>
  <si>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</si>
  <si>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</si>
  <si>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</si>
  <si>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</si>
  <si>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</si>
  <si>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</si>
  <si>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</si>
  <si>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</si>
  <si>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</si>
  <si>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</si>
  <si>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</si>
  <si>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</si>
  <si>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</si>
  <si>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</si>
  <si>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</si>
  <si>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</si>
  <si>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</si>
  <si>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</si>
  <si>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</si>
  <si>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</si>
  <si>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</si>
  <si>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</si>
  <si>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</si>
  <si>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</si>
  <si>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</si>
  <si>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</si>
  <si>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</si>
  <si>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</si>
  <si>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</si>
  <si>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</si>
  <si>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</si>
  <si>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</si>
  <si>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</si>
  <si>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</si>
  <si>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</si>
  <si>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</si>
  <si>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</si>
  <si>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</si>
  <si>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</si>
  <si>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</si>
  <si>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</si>
  <si>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</si>
  <si>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</si>
  <si>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</si>
  <si>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</si>
  <si>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</si>
  <si>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</si>
  <si>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</si>
  <si>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</si>
  <si>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</si>
  <si>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</si>
  <si>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</si>
  <si>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</si>
  <si>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</si>
  <si>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</si>
  <si>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</si>
  <si>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</si>
  <si>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</si>
  <si>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</si>
  <si>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</si>
  <si>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</si>
  <si>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</si>
  <si>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</si>
  <si>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</si>
  <si>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</si>
  <si>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</si>
  <si>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</si>
  <si>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</si>
  <si>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</si>
  <si>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</si>
  <si>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</si>
  <si>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</si>
  <si>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</si>
  <si>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</si>
  <si>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</si>
  <si>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</si>
  <si>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</si>
  <si>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</si>
  <si>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</si>
  <si>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</si>
  <si>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</si>
  <si>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</si>
  <si>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</si>
  <si>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</si>
  <si>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</si>
  <si>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</si>
  <si>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</si>
  <si>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</si>
  <si>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</si>
  <si>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</si>
  <si>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</si>
  <si>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</si>
  <si>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</si>
  <si>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</si>
  <si>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</si>
  <si>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</si>
  <si>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</si>
  <si>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</si>
  <si>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</si>
  <si>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</si>
  <si>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</si>
  <si>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</si>
  <si>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</si>
  <si>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</si>
  <si>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</si>
  <si>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</si>
  <si>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</si>
  <si>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</si>
  <si>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</si>
  <si>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</si>
  <si>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</si>
  <si>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</si>
  <si>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</si>
  <si>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</si>
  <si>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</si>
  <si>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</si>
  <si>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</si>
  <si>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</si>
  <si>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</si>
  <si>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</si>
  <si>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</si>
  <si>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</si>
  <si>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</si>
  <si>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</si>
  <si>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</si>
  <si>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</si>
  <si>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</si>
  <si>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</si>
  <si>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</si>
  <si>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</si>
  <si>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</si>
  <si>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</si>
  <si>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</si>
  <si>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</si>
  <si>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</si>
  <si>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</si>
  <si>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</si>
  <si>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</si>
  <si>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</si>
  <si>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</si>
  <si>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</si>
  <si>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</si>
  <si>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</si>
  <si>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</si>
  <si>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</si>
  <si>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</si>
  <si>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</si>
  <si>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</si>
  <si>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</si>
  <si>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</si>
  <si>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</si>
  <si>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</si>
  <si>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</si>
  <si>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</si>
  <si>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</si>
  <si>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</si>
  <si>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</si>
  <si>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</si>
  <si>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</si>
  <si>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</si>
  <si>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</si>
  <si>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</si>
  <si>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</si>
  <si>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</si>
  <si>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</si>
  <si>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</si>
  <si>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</si>
  <si>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</si>
  <si>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</si>
  <si>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</si>
  <si>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</si>
  <si>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</si>
  <si>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</si>
  <si>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</si>
  <si>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</si>
  <si>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</si>
  <si>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</si>
  <si>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</si>
  <si>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</si>
  <si>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</si>
  <si>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</si>
  <si>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</si>
  <si>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</si>
  <si>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</si>
  <si>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</si>
  <si>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</si>
  <si>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</si>
  <si>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</si>
  <si>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</si>
  <si>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</si>
  <si>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</si>
  <si>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</si>
  <si>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</si>
  <si>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</si>
  <si>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</si>
  <si>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</si>
  <si>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</si>
  <si>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</si>
  <si>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</si>
  <si>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</si>
  <si>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</si>
  <si>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</si>
  <si>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</si>
  <si>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</si>
  <si>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</si>
  <si>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</si>
  <si>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</si>
  <si>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</si>
  <si>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</si>
  <si>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</si>
  <si>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</si>
  <si>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</si>
  <si>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</si>
  <si>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</si>
  <si>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</si>
  <si>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</si>
  <si>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</si>
  <si>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</si>
  <si>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</si>
  <si>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</si>
  <si>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</si>
  <si>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</si>
  <si>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</si>
  <si>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</si>
  <si>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</si>
  <si>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</si>
  <si>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</si>
  <si>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</si>
  <si>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</si>
  <si>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</si>
  <si>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</si>
  <si>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</si>
  <si>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</si>
  <si>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</si>
  <si>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</si>
  <si>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</si>
  <si>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</si>
  <si>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</si>
  <si>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</si>
  <si>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</si>
  <si>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</si>
  <si>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</si>
  <si>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</si>
  <si>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</si>
  <si>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</si>
  <si>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</si>
  <si>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</si>
  <si>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</si>
  <si>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</si>
  <si>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</si>
  <si>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</si>
  <si>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</si>
  <si>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</si>
  <si>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</si>
  <si>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</si>
  <si>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</si>
  <si>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</si>
  <si>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</si>
  <si>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</si>
  <si>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</si>
  <si>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</si>
  <si>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</si>
  <si>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</si>
  <si>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</si>
  <si>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</si>
  <si>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</si>
  <si>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</si>
  <si>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</si>
  <si>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</si>
  <si>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</si>
  <si>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</si>
  <si>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</si>
  <si>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</si>
  <si>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</si>
  <si>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</si>
  <si>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</si>
  <si>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</si>
  <si>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</si>
  <si>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</si>
  <si>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</si>
  <si>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</si>
  <si>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</si>
  <si>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</si>
  <si>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</si>
  <si>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</si>
  <si>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</si>
  <si>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</si>
  <si>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</si>
  <si>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</si>
  <si>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</si>
  <si>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</si>
  <si>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</si>
  <si>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</si>
  <si>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</si>
  <si>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</si>
  <si>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</si>
  <si>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</si>
  <si>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</si>
  <si>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</si>
  <si>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</si>
  <si>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</si>
  <si>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</si>
  <si>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</si>
  <si>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</si>
  <si>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</si>
  <si>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</si>
  <si>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</si>
  <si>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</si>
  <si>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</si>
  <si>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</si>
  <si>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</si>
  <si>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</si>
  <si>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</si>
  <si>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</si>
  <si>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</si>
  <si>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</si>
  <si>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</si>
  <si>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</si>
  <si>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</si>
  <si>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</si>
  <si>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</si>
  <si>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</si>
  <si>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</si>
  <si>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</si>
  <si>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</si>
  <si>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</si>
  <si>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</si>
  <si>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</si>
  <si>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</si>
  <si>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</si>
  <si>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</si>
  <si>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</si>
  <si>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</si>
  <si>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</si>
  <si>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</si>
  <si>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</si>
  <si>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</si>
  <si>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</si>
  <si>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</si>
  <si>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</si>
  <si>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</si>
  <si>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</si>
  <si>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</si>
  <si>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</si>
  <si>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</si>
  <si>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</si>
  <si>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</si>
  <si>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</si>
  <si>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</si>
  <si>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</si>
  <si>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</si>
  <si>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</si>
  <si>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</si>
  <si>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</si>
  <si>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</si>
  <si>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</si>
  <si>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</si>
  <si>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</si>
  <si>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</si>
  <si>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</si>
  <si>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</si>
  <si>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</si>
  <si>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</si>
  <si>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</si>
  <si>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</si>
  <si>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</si>
  <si>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</si>
  <si>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</si>
  <si>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</si>
  <si>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</si>
  <si>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</si>
  <si>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</si>
  <si>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</si>
  <si>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</si>
  <si>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</si>
  <si>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</si>
  <si>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</si>
  <si>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</si>
  <si>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</si>
  <si>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</si>
  <si>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</si>
  <si>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</si>
  <si>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</si>
  <si>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</si>
  <si>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</si>
  <si>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</si>
  <si>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</si>
  <si>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</si>
  <si>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</si>
  <si>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</si>
  <si>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</si>
  <si>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</si>
  <si>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</si>
  <si>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</si>
  <si>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</si>
  <si>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</si>
  <si>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</si>
  <si>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</si>
  <si>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</si>
  <si>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</si>
  <si>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</si>
  <si>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</si>
  <si>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</si>
  <si>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</si>
  <si>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</si>
  <si>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</si>
  <si>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</si>
  <si>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</si>
  <si>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</si>
  <si>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</si>
  <si>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</si>
  <si>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</si>
  <si>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</si>
  <si>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</si>
  <si>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</si>
  <si>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</si>
  <si>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</si>
  <si>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</si>
  <si>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</si>
  <si>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</si>
  <si>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</si>
  <si>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</si>
  <si>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</si>
  <si>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</si>
  <si>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</si>
  <si>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</si>
  <si>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</si>
  <si>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</si>
  <si>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</si>
  <si>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</si>
  <si>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</si>
  <si>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</si>
  <si>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</si>
  <si>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</si>
  <si>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</si>
  <si>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</si>
  <si>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</si>
  <si>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</si>
  <si>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</si>
  <si>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</si>
  <si>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</si>
  <si>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</si>
  <si>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</si>
  <si>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</si>
  <si>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</si>
  <si>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</si>
  <si>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</si>
  <si>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</si>
  <si>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</si>
  <si>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</si>
  <si>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</si>
  <si>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</si>
  <si>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</si>
  <si>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</si>
  <si>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</si>
  <si>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</si>
  <si>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</si>
  <si>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</si>
  <si>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</si>
  <si>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</si>
  <si>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</si>
  <si>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</si>
  <si>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</si>
  <si>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</si>
  <si>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</si>
  <si>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</si>
  <si>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</si>
  <si>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</si>
  <si>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</si>
  <si>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</si>
  <si>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</si>
  <si>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</si>
  <si>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</si>
  <si>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</si>
  <si>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</si>
  <si>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</si>
  <si>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</si>
  <si>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</si>
  <si>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</si>
  <si>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</si>
  <si>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</si>
  <si>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</si>
  <si>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</si>
  <si>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</si>
  <si>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</si>
  <si>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</si>
  <si>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</si>
  <si>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</si>
  <si>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</si>
  <si>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</si>
  <si>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</si>
  <si>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</si>
  <si>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</si>
  <si>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</si>
  <si>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</si>
  <si>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</si>
  <si>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</si>
  <si>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</si>
  <si>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</si>
  <si>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</si>
  <si>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</si>
  <si>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</si>
  <si>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</si>
  <si>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</si>
  <si>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</si>
  <si>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</si>
  <si>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</si>
  <si>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</si>
  <si>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</si>
  <si>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</si>
  <si>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</si>
  <si>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</si>
  <si>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</si>
  <si>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</si>
  <si>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</si>
  <si>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</si>
  <si>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</si>
  <si>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</si>
  <si>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</si>
  <si>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</si>
  <si>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</si>
  <si>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</si>
  <si>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</si>
  <si>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</si>
  <si>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</si>
  <si>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</si>
  <si>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</si>
  <si>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</si>
  <si>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</si>
  <si>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</si>
  <si>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</si>
  <si>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</si>
  <si>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</si>
  <si>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</si>
  <si>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</si>
  <si>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</si>
  <si>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</si>
  <si>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</si>
  <si>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</si>
  <si>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</si>
  <si>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</si>
  <si>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</si>
  <si>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</si>
  <si>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</si>
  <si>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</si>
  <si>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</si>
  <si>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</si>
  <si>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</si>
  <si>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</si>
  <si>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</si>
  <si>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</si>
  <si>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</si>
  <si>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</si>
  <si>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</si>
  <si>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</si>
  <si>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</si>
  <si>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</si>
  <si>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</si>
  <si>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</si>
  <si>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</si>
  <si>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</si>
  <si>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</si>
  <si>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</si>
  <si>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</si>
  <si>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</si>
  <si>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</si>
  <si>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</si>
  <si>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</si>
  <si>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</si>
  <si>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</si>
  <si>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</si>
  <si>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</si>
  <si>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</si>
  <si>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</si>
  <si>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</si>
  <si>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</si>
  <si>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</si>
  <si>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</si>
  <si>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</si>
  <si>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</si>
  <si>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</si>
  <si>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</si>
  <si>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</si>
  <si>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</si>
  <si>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</si>
  <si>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</si>
  <si>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</si>
  <si>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</si>
  <si>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</si>
  <si>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</si>
  <si>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</si>
  <si>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</si>
  <si>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</si>
  <si>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</si>
  <si>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</si>
  <si>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</si>
  <si>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</si>
  <si>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</si>
  <si>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</si>
  <si>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</si>
  <si>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</si>
  <si>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</si>
  <si>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</si>
  <si>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</si>
  <si>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</si>
  <si>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</si>
  <si>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</si>
  <si>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</si>
  <si>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</si>
  <si>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</si>
  <si>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</si>
  <si>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</si>
  <si>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</si>
  <si>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</si>
  <si>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</si>
  <si>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</si>
  <si>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</si>
  <si>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</si>
  <si>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</si>
  <si>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</si>
  <si>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</si>
  <si>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</si>
  <si>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</si>
  <si>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</si>
  <si>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</si>
  <si>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</si>
  <si>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</si>
  <si>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</si>
  <si>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</si>
  <si>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</si>
  <si>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</si>
  <si>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</si>
  <si>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</si>
  <si>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</si>
  <si>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</si>
  <si>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</si>
  <si>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</si>
  <si>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</si>
  <si>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</si>
  <si>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</si>
  <si>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</si>
  <si>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</si>
  <si>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</si>
  <si>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</si>
  <si>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</si>
  <si>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</si>
  <si>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</si>
  <si>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</si>
  <si>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</si>
  <si>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</si>
  <si>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</si>
  <si>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</si>
  <si>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</si>
  <si>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</si>
  <si>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</si>
  <si>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</si>
  <si>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</si>
  <si>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</si>
  <si>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</si>
  <si>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</si>
  <si>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</si>
  <si>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</si>
  <si>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</si>
  <si>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</si>
  <si>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</si>
  <si>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</si>
  <si>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</si>
  <si>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</si>
  <si>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</si>
  <si>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</si>
  <si>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</si>
  <si>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</si>
  <si>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</si>
  <si>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</si>
  <si>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</si>
  <si>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</si>
  <si>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</si>
  <si>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</si>
  <si>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</si>
  <si>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</si>
  <si>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</si>
  <si>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</si>
  <si>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</si>
  <si>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</si>
  <si>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</si>
  <si>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</si>
  <si>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</si>
  <si>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</si>
  <si>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</si>
  <si>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</si>
  <si>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</si>
  <si>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</si>
  <si>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</si>
  <si>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</si>
  <si>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</si>
  <si>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</si>
  <si>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</si>
  <si>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</si>
  <si>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</si>
  <si>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</si>
  <si>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</si>
  <si>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</si>
  <si>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</si>
  <si>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</si>
  <si>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</si>
  <si>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</si>
  <si>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</si>
  <si>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</si>
  <si>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</si>
  <si>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</si>
  <si>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</si>
  <si>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</si>
  <si>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</si>
  <si>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</si>
  <si>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</si>
  <si>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</si>
  <si>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</si>
  <si>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</si>
  <si>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</si>
  <si>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</si>
  <si>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</si>
  <si>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</si>
  <si>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</si>
  <si>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</si>
  <si>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</si>
  <si>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</si>
  <si>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</si>
  <si>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</si>
  <si>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</si>
  <si>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</si>
  <si>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</si>
  <si>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</si>
  <si>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</si>
  <si>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</si>
  <si>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</si>
  <si>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</si>
  <si>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</si>
  <si>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</si>
  <si>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</si>
  <si>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</si>
  <si>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</si>
  <si>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</si>
  <si>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</si>
  <si>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</si>
  <si>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</si>
  <si>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</si>
  <si>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</si>
  <si>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</si>
  <si>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</si>
  <si>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</si>
  <si>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</si>
  <si>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</si>
  <si>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</si>
  <si>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</si>
  <si>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</si>
  <si>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</si>
  <si>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</si>
  <si>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</si>
  <si>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</si>
  <si>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</si>
  <si>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</si>
  <si>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</si>
  <si>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</si>
  <si>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</si>
  <si>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</si>
  <si>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</si>
  <si>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</si>
  <si>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</si>
  <si>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</si>
  <si>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</si>
  <si>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</si>
  <si>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</si>
  <si>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</si>
  <si>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</si>
  <si>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</si>
  <si>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</si>
  <si>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</si>
  <si>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</si>
  <si>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</si>
  <si>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</si>
  <si>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</si>
  <si>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</si>
  <si>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</si>
  <si>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</si>
  <si>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</si>
  <si>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</si>
  <si>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</si>
  <si>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</si>
  <si>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</si>
  <si>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</si>
  <si>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</si>
  <si>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</si>
  <si>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</si>
  <si>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</si>
  <si>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</si>
  <si>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</si>
  <si>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</si>
  <si>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</si>
  <si>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</si>
  <si>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</si>
  <si>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</si>
  <si>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</si>
  <si>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</si>
  <si>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</si>
  <si>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</si>
  <si>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</si>
  <si>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</si>
  <si>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</si>
  <si>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</si>
  <si>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</si>
  <si>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</si>
  <si>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</si>
  <si>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</si>
  <si>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</si>
  <si>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</si>
  <si>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</si>
  <si>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</si>
  <si>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</si>
  <si>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</si>
  <si>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</si>
  <si>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</si>
  <si>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</si>
  <si>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</si>
  <si>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</si>
  <si>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</si>
  <si>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</si>
  <si>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</si>
  <si>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</si>
  <si>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</si>
  <si>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</si>
  <si>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</si>
  <si>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</si>
  <si>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</si>
  <si>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</si>
  <si>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</si>
  <si>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</si>
  <si>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</si>
  <si>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</si>
  <si>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</si>
  <si>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</si>
  <si>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</si>
  <si>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</si>
  <si>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</si>
  <si>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</si>
  <si>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</si>
  <si>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</si>
  <si>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</si>
  <si>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</si>
  <si>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</si>
  <si>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</si>
  <si>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</si>
  <si>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</si>
  <si>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</si>
  <si>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</si>
  <si>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</si>
  <si>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</si>
  <si>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</si>
  <si>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</si>
  <si>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</si>
  <si>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</si>
  <si>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</si>
  <si>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</si>
  <si>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</si>
  <si>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</si>
  <si>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</si>
  <si>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</si>
  <si>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</si>
  <si>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</si>
  <si>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</si>
  <si>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</si>
  <si>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</si>
  <si>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</si>
  <si>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</si>
  <si>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</si>
  <si>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</si>
  <si>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</si>
  <si>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</si>
  <si>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</si>
  <si>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</si>
  <si>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</si>
  <si>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</si>
  <si>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</si>
  <si>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</si>
  <si>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</si>
  <si>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</si>
  <si>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</si>
  <si>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</si>
  <si>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</si>
  <si>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</si>
  <si>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</si>
  <si>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</si>
  <si>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</si>
  <si>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</si>
  <si>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</si>
  <si>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</si>
  <si>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</si>
  <si>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</si>
  <si>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</si>
  <si>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</si>
  <si>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</si>
  <si>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</si>
  <si>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</si>
  <si>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</si>
  <si>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</si>
  <si>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</si>
  <si>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</si>
  <si>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</si>
  <si>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</si>
  <si>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</si>
  <si>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</si>
  <si>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</si>
  <si>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</si>
  <si>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</si>
  <si>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</si>
  <si>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</si>
  <si>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</si>
  <si>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</si>
  <si>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</si>
  <si>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</si>
  <si>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</si>
  <si>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</si>
  <si>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</si>
  <si>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</si>
  <si>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</si>
  <si>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</si>
  <si>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</si>
  <si>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</si>
  <si>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</si>
  <si>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</si>
  <si>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</si>
  <si>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</si>
  <si>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</si>
  <si>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</si>
  <si>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</si>
  <si>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</si>
  <si>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</si>
  <si>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</si>
  <si>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</si>
  <si>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</si>
  <si>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</si>
  <si>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</si>
  <si>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</si>
  <si>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</si>
  <si>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</si>
  <si>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</si>
  <si>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</si>
  <si>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</si>
  <si>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</si>
  <si>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</si>
  <si>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</si>
  <si>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</si>
  <si>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</si>
  <si>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</si>
  <si>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</si>
  <si>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</si>
  <si>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</si>
  <si>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</si>
  <si>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</si>
  <si>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</si>
  <si>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</si>
  <si>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</si>
  <si>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</si>
  <si>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</si>
  <si>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</si>
  <si>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</si>
  <si>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</si>
  <si>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</si>
  <si>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</si>
  <si>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</si>
  <si>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</si>
  <si>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</si>
  <si>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</si>
  <si>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</si>
  <si>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</si>
  <si>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</si>
  <si>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</si>
  <si>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</si>
  <si>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</si>
  <si>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</si>
  <si>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</si>
  <si>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</si>
  <si>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</si>
  <si>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</si>
  <si>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</si>
  <si>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</si>
  <si>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</si>
  <si>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</si>
  <si>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</si>
  <si>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</si>
  <si>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</si>
  <si>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</si>
  <si>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</si>
  <si>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</si>
  <si>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</si>
  <si>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</si>
  <si>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</si>
  <si>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</si>
  <si>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</si>
  <si>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</si>
  <si>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</si>
  <si>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</si>
  <si>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</si>
  <si>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</si>
  <si>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</si>
  <si>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</si>
  <si>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</si>
  <si>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</si>
  <si>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</si>
  <si>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</si>
  <si>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</si>
  <si>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</si>
  <si>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</si>
  <si>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</si>
  <si>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</si>
  <si>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</si>
  <si>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</si>
  <si>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</si>
  <si>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</si>
  <si>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</si>
  <si>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</si>
  <si>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</si>
  <si>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</si>
  <si>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</si>
  <si>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</si>
  <si>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</si>
  <si>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</si>
  <si>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</si>
  <si>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</si>
  <si>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</si>
  <si>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</si>
  <si>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</si>
  <si>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</si>
  <si>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</si>
  <si>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</si>
  <si>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</si>
  <si>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</si>
  <si>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</si>
  <si>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</si>
  <si>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</si>
  <si>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</si>
  <si>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</si>
  <si>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</si>
  <si>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</si>
  <si>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</si>
  <si>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</si>
  <si>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</si>
  <si>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</si>
  <si>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</si>
  <si>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</si>
  <si>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</si>
  <si>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</si>
  <si>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</si>
  <si>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</si>
  <si>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</si>
  <si>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</si>
  <si>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</si>
  <si>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</si>
  <si>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</si>
  <si>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</si>
  <si>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</si>
  <si>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</si>
  <si>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</si>
  <si>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</si>
  <si>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</si>
  <si>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</si>
  <si>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</si>
  <si>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</si>
  <si>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</si>
  <si>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</si>
  <si>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</si>
  <si>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</si>
  <si>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</si>
  <si>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</si>
  <si>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</si>
  <si>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</si>
  <si>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</si>
  <si>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</si>
  <si>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</si>
  <si>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</si>
  <si>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</si>
  <si>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</si>
  <si>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</si>
  <si>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</si>
  <si>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</si>
  <si>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</si>
  <si>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</si>
  <si>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</si>
  <si>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</si>
  <si>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</si>
  <si>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</si>
  <si>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</si>
  <si>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</si>
  <si>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</si>
  <si>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</si>
  <si>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</si>
  <si>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</si>
  <si>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</si>
  <si>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</si>
  <si>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</si>
  <si>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</si>
  <si>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</si>
  <si>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</si>
  <si>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</si>
  <si>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</si>
  <si>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</si>
  <si>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</si>
  <si>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</si>
  <si>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</si>
  <si>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</si>
  <si>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</si>
  <si>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</si>
  <si>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</si>
  <si>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</si>
  <si>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</si>
  <si>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</si>
  <si>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</si>
  <si>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</si>
  <si>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</si>
  <si>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</si>
  <si>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</si>
  <si>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</si>
  <si>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</si>
  <si>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</si>
  <si>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</si>
  <si>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</si>
  <si>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</si>
  <si>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</si>
  <si>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</si>
  <si>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</si>
  <si>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</si>
  <si>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</si>
  <si>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</si>
  <si>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</si>
  <si>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</si>
  <si>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</si>
  <si>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</si>
  <si>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</si>
  <si>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</si>
  <si>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</si>
  <si>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</si>
  <si>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</si>
  <si>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</si>
  <si>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</si>
  <si>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</si>
  <si>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</si>
  <si>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</si>
  <si>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</si>
  <si>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</si>
  <si>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</si>
  <si>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</si>
  <si>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</si>
  <si>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</si>
  <si>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</si>
  <si>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</si>
  <si>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</si>
  <si>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</si>
  <si>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</si>
  <si>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</si>
  <si>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</si>
  <si>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</si>
  <si>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</si>
  <si>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</si>
  <si>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</si>
  <si>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</si>
  <si>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</si>
  <si>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</si>
  <si>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</si>
  <si>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</si>
  <si>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</si>
  <si>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</si>
  <si>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</si>
  <si>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</si>
  <si>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</si>
  <si>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</si>
  <si>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</si>
  <si>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</si>
  <si>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</si>
  <si>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</si>
  <si>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</si>
  <si>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</si>
  <si>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</si>
  <si>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</si>
  <si>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</si>
  <si>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</si>
  <si>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</si>
  <si>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</si>
  <si>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</si>
  <si>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</si>
  <si>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</si>
  <si>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</si>
  <si>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</si>
  <si>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</si>
  <si>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</si>
  <si>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</si>
  <si>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</si>
  <si>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</si>
  <si>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</si>
  <si>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</si>
  <si>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</si>
  <si>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</si>
  <si>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</si>
  <si>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</si>
  <si>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</si>
  <si>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</si>
  <si>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</si>
  <si>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</si>
  <si>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</si>
  <si>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</si>
  <si>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</si>
  <si>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</si>
  <si>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</si>
  <si>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</si>
  <si>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</si>
  <si>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</si>
  <si>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</si>
  <si>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</si>
  <si>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</si>
  <si>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</si>
  <si>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</si>
  <si>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</si>
  <si>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</si>
  <si>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</si>
  <si>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</si>
  <si>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</si>
  <si>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</si>
  <si>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</si>
  <si>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</si>
  <si>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</si>
  <si>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</si>
  <si>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</si>
  <si>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</si>
  <si>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</si>
  <si>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</si>
  <si>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</si>
  <si>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</si>
  <si>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</si>
  <si>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</si>
  <si>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</si>
  <si>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</si>
  <si>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</si>
  <si>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</si>
  <si>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</si>
  <si>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</si>
  <si>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</si>
  <si>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</si>
  <si>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</si>
  <si>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</si>
  <si>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</si>
  <si>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</si>
  <si>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</si>
  <si>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</si>
  <si>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</si>
  <si>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</si>
  <si>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</si>
  <si>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</si>
  <si>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</si>
  <si>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</si>
  <si>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</si>
  <si>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</si>
  <si>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</si>
  <si>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</si>
  <si>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</si>
  <si>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</si>
  <si>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</si>
  <si>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</si>
  <si>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</si>
  <si>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</si>
  <si>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</si>
  <si>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</si>
  <si>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</si>
  <si>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</si>
  <si>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</si>
  <si>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</si>
  <si>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</si>
  <si>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</si>
  <si>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</si>
  <si>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</si>
  <si>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</si>
  <si>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</si>
  <si>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</si>
  <si>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</si>
  <si>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</si>
  <si>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</si>
  <si>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</si>
  <si>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</si>
  <si>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</si>
  <si>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</si>
  <si>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</si>
  <si>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</si>
  <si>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</si>
  <si>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</si>
  <si>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</si>
  <si>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</si>
  <si>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</si>
  <si>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</si>
  <si>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</si>
  <si>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</si>
  <si>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</si>
  <si>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</si>
  <si>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</si>
  <si>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</si>
  <si>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</si>
  <si>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</si>
  <si>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</si>
  <si>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</si>
  <si>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</si>
  <si>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</si>
  <si>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</si>
  <si>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</si>
  <si>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</si>
  <si>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</si>
  <si>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</si>
  <si>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</si>
  <si>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</si>
  <si>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</si>
  <si>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</si>
  <si>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</si>
  <si>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</si>
  <si>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</si>
  <si>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</si>
  <si>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</si>
  <si>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</si>
  <si>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</si>
  <si>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</si>
  <si>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</si>
  <si>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</si>
  <si>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</si>
  <si>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</si>
  <si>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</si>
  <si>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</si>
  <si>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</si>
  <si>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</si>
  <si>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</si>
  <si>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</si>
  <si>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</si>
  <si>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</si>
  <si>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</si>
  <si>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</si>
  <si>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</si>
  <si>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</si>
  <si>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</si>
  <si>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</si>
  <si>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</si>
  <si>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</si>
  <si>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</si>
  <si>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</si>
  <si>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</si>
  <si>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</si>
  <si>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</si>
  <si>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</si>
  <si>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</si>
  <si>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</si>
  <si>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</si>
  <si>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</si>
  <si>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</si>
  <si>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</si>
  <si>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</si>
  <si>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</si>
  <si>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</si>
  <si>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</si>
  <si>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</si>
  <si>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</si>
  <si>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</si>
  <si>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</si>
  <si>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</si>
  <si>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</si>
  <si>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</si>
  <si>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</si>
  <si>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</si>
  <si>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</si>
  <si>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</si>
  <si>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</si>
  <si>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</si>
  <si>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</si>
  <si>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</si>
  <si>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</si>
  <si>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</si>
  <si>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</si>
  <si>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</si>
  <si>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</si>
  <si>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</si>
  <si>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</si>
  <si>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</si>
  <si>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</si>
  <si>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</si>
  <si>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</si>
  <si>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</si>
  <si>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</si>
  <si>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</si>
  <si>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</si>
  <si>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</si>
  <si>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</si>
  <si>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</si>
  <si>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</si>
  <si>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</si>
  <si>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</si>
  <si>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</si>
  <si>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</si>
  <si>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</si>
  <si>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</si>
  <si>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</si>
  <si>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</si>
  <si>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</si>
  <si>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</si>
  <si>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</si>
  <si>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</si>
  <si>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</si>
  <si>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</si>
  <si>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</si>
  <si>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</si>
  <si>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</si>
  <si>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</si>
  <si>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</si>
  <si>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</si>
  <si>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</si>
  <si>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</si>
  <si>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</si>
  <si>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</si>
  <si>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</si>
  <si>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</si>
  <si>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</si>
  <si>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</si>
  <si>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</si>
  <si>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</si>
  <si>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</si>
  <si>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</si>
  <si>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</si>
  <si>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</si>
  <si>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</si>
  <si>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</si>
  <si>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</si>
  <si>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</si>
  <si>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</si>
  <si>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</si>
  <si>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</si>
  <si>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</si>
  <si>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</si>
  <si>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</si>
  <si>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</si>
  <si>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</si>
  <si>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</si>
  <si>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</si>
  <si>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</si>
  <si>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</si>
  <si>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</si>
  <si>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</si>
  <si>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</si>
  <si>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</si>
  <si>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</si>
  <si>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</si>
  <si>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</si>
  <si>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</si>
  <si>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</si>
  <si>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</si>
  <si>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</si>
  <si>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</si>
  <si>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</si>
  <si>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</si>
  <si>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</si>
  <si>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</si>
  <si>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</si>
  <si>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</si>
  <si>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</si>
  <si>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</si>
  <si>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</si>
  <si>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</si>
  <si>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</si>
  <si>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</si>
  <si>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</si>
  <si>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</si>
  <si>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</si>
  <si>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</si>
  <si>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</si>
  <si>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</si>
  <si>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</si>
  <si>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</si>
  <si>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</si>
  <si>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</si>
  <si>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</si>
  <si>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</si>
  <si>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</si>
  <si>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</si>
  <si>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</si>
  <si>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</si>
  <si>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</si>
  <si>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</si>
  <si>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</si>
  <si>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</si>
  <si>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</si>
  <si>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</si>
  <si>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</si>
  <si>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</si>
  <si>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</si>
  <si>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</si>
  <si>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</si>
  <si>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</si>
  <si>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</si>
  <si>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</si>
  <si>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</si>
  <si>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</si>
  <si>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</si>
  <si>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</si>
  <si>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</si>
  <si>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</si>
  <si>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</si>
  <si>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</si>
  <si>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</si>
  <si>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</si>
  <si>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</si>
  <si>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</si>
  <si>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</si>
  <si>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</si>
  <si>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</si>
  <si>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</si>
  <si>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</si>
  <si>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</si>
  <si>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</si>
  <si>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</si>
  <si>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</si>
  <si>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</si>
  <si>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</si>
  <si>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</si>
  <si>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</si>
  <si>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</si>
  <si>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</si>
  <si>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</si>
  <si>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</si>
  <si>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</si>
  <si>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</si>
  <si>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</si>
  <si>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</si>
  <si>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</si>
  <si>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</si>
  <si>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</si>
  <si>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</si>
  <si>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</si>
  <si>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</si>
  <si>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</si>
  <si>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</si>
  <si>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</si>
  <si>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</si>
  <si>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</si>
  <si>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</si>
  <si>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</si>
  <si>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</si>
  <si>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</si>
  <si>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</si>
  <si>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</si>
  <si>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</si>
  <si>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</si>
  <si>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</si>
  <si>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</si>
  <si>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</si>
  <si>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</si>
  <si>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</si>
  <si>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</si>
  <si>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</si>
  <si>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</si>
  <si>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</si>
  <si>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</si>
  <si>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</si>
  <si>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</si>
  <si>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</si>
  <si>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</si>
  <si>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</si>
  <si>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</si>
  <si>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</si>
  <si>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</si>
  <si>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</si>
  <si>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</si>
  <si>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</si>
  <si>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</si>
  <si>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</si>
  <si>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</si>
  <si>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</si>
  <si>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</si>
  <si>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</si>
  <si>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</si>
  <si>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</si>
  <si>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</si>
  <si>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</si>
  <si>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</si>
  <si>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</si>
  <si>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</si>
  <si>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</si>
  <si>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</si>
  <si>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</si>
  <si>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</si>
  <si>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</si>
  <si>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</si>
  <si>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</si>
  <si>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</si>
  <si>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</si>
  <si>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</si>
  <si>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</si>
  <si>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</si>
  <si>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</si>
  <si>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</si>
  <si>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</si>
  <si>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</si>
  <si>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</si>
  <si>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</si>
  <si>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</si>
  <si>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</si>
  <si>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</si>
  <si>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</si>
  <si>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</si>
  <si>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</si>
  <si>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</si>
  <si>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</si>
  <si>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</si>
  <si>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</si>
  <si>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</si>
  <si>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</si>
  <si>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</si>
  <si>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</si>
  <si>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</si>
  <si>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</si>
  <si>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</si>
  <si>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</si>
  <si>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</si>
  <si>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</si>
  <si>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</si>
  <si>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</si>
  <si>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</si>
  <si>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</si>
  <si>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</si>
  <si>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</si>
  <si>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</si>
  <si>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</si>
  <si>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</si>
  <si>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</si>
  <si>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</si>
  <si>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</si>
  <si>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</si>
  <si>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</si>
  <si>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</si>
  <si>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</si>
  <si>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</si>
  <si>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</si>
  <si>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</si>
  <si>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</si>
  <si>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</si>
  <si>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</si>
  <si>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</si>
  <si>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</si>
  <si>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</si>
  <si>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</si>
  <si>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</si>
  <si>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</si>
  <si>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</si>
  <si>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</si>
  <si>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</si>
  <si>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</si>
  <si>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</si>
  <si>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</si>
  <si>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</si>
  <si>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</si>
  <si>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</si>
  <si>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</si>
  <si>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</si>
  <si>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</si>
  <si>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</si>
  <si>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</si>
  <si>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</si>
  <si>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</si>
  <si>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</si>
  <si>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</si>
  <si>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</si>
  <si>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</si>
  <si>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</si>
  <si>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</si>
  <si>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</si>
  <si>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</si>
  <si>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</si>
  <si>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</si>
  <si>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</si>
  <si>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</si>
  <si>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</si>
  <si>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</si>
  <si>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</si>
  <si>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</si>
  <si>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</si>
  <si>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</si>
  <si>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</si>
  <si>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</si>
  <si>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</si>
  <si>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</si>
  <si>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</si>
  <si>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</si>
  <si>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</si>
  <si>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</si>
  <si>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</si>
  <si>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</si>
  <si>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</si>
  <si>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</si>
  <si>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</si>
  <si>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</si>
  <si>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</si>
  <si>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</si>
  <si>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</si>
  <si>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</si>
  <si>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</si>
  <si>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</si>
  <si>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</si>
  <si>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</si>
  <si>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</si>
  <si>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</si>
  <si>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</si>
  <si>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</si>
  <si>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</si>
  <si>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</si>
  <si>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</si>
  <si>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</si>
  <si>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</si>
  <si>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</si>
  <si>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</si>
  <si>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</si>
  <si>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</si>
  <si>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</si>
  <si>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</si>
  <si>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</si>
  <si>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</si>
  <si>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</si>
  <si>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</si>
  <si>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</si>
  <si>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</si>
  <si>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</si>
  <si>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</si>
  <si>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</si>
  <si>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</si>
  <si>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</si>
  <si>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</si>
  <si>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</si>
  <si>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</si>
  <si>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</si>
  <si>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</si>
  <si>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</si>
  <si>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</si>
  <si>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</si>
  <si>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</si>
  <si>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</si>
  <si>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</si>
  <si>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</si>
  <si>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</si>
  <si>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</si>
  <si>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</si>
  <si>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</si>
  <si>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</si>
  <si>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</si>
  <si>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</si>
  <si>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</si>
  <si>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</si>
  <si>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</si>
  <si>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</si>
  <si>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</si>
  <si>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</si>
  <si>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</si>
  <si>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</si>
  <si>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</si>
  <si>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</si>
  <si>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</si>
  <si>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</si>
  <si>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</si>
  <si>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</si>
  <si>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</si>
  <si>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</si>
  <si>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</si>
  <si>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</si>
  <si>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</si>
  <si>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</si>
  <si>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</si>
  <si>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</si>
  <si>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</si>
  <si>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</si>
  <si>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</si>
  <si>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</si>
  <si>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</si>
  <si>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</si>
  <si>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</si>
  <si>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</si>
  <si>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</si>
  <si>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</si>
  <si>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</si>
  <si>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</si>
  <si>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</si>
  <si>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</si>
  <si>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</si>
  <si>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</si>
  <si>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</si>
  <si>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</si>
  <si>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</si>
  <si>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</si>
  <si>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</si>
  <si>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</si>
  <si>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</si>
  <si>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</si>
  <si>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</si>
  <si>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</si>
  <si>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</si>
  <si>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</si>
  <si>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</si>
  <si>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</si>
  <si>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</si>
  <si>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</si>
  <si>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</si>
  <si>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</si>
  <si>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</si>
  <si>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</si>
  <si>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</si>
  <si>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</si>
  <si>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</si>
  <si>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</si>
  <si>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</si>
  <si>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</si>
  <si>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</si>
  <si>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</si>
  <si>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</si>
  <si>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</si>
  <si>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</si>
  <si>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</si>
  <si>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</si>
  <si>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</si>
  <si>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</si>
  <si>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</si>
  <si>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</si>
  <si>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</si>
  <si>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</si>
  <si>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</si>
  <si>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</si>
  <si>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</si>
  <si>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</si>
  <si>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</si>
  <si>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</si>
  <si>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</si>
  <si>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</si>
  <si>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</si>
  <si>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</si>
  <si>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</si>
  <si>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</si>
  <si>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</si>
  <si>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</si>
  <si>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</si>
  <si>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</si>
  <si>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</si>
  <si>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</si>
  <si>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</si>
  <si>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</si>
  <si>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</si>
  <si>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</si>
  <si>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</si>
  <si>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</si>
  <si>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</si>
  <si>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</si>
  <si>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</si>
  <si>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</si>
  <si>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</si>
  <si>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</si>
  <si>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</si>
  <si>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</si>
  <si>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</si>
  <si>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</si>
  <si>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</si>
  <si>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</si>
  <si>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</si>
  <si>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</si>
  <si>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</si>
  <si>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</si>
  <si>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</si>
  <si>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</si>
  <si>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</si>
  <si>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</si>
  <si>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</si>
  <si>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</si>
  <si>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</si>
  <si>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</si>
  <si>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</si>
  <si>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</si>
  <si>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</si>
  <si>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</si>
  <si>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</si>
  <si>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</si>
  <si>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</si>
  <si>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</si>
  <si>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</si>
  <si>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</si>
  <si>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</si>
  <si>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</si>
  <si>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</si>
  <si>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</si>
  <si>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</si>
  <si>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</si>
  <si>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</si>
  <si>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</si>
  <si>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</si>
  <si>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</si>
  <si>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</si>
  <si>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</si>
  <si>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</si>
  <si>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</si>
  <si>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</si>
  <si>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</si>
  <si>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</si>
  <si>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</si>
  <si>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</si>
  <si>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</si>
  <si>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</si>
  <si>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</si>
  <si>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</si>
  <si>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</si>
  <si>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</si>
  <si>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</si>
  <si>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</si>
  <si>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</si>
  <si>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</si>
  <si>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</si>
  <si>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</si>
  <si>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</si>
  <si>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</si>
  <si>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</si>
  <si>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</si>
  <si>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</si>
  <si>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</si>
  <si>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</si>
  <si>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</si>
  <si>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</si>
  <si>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</si>
  <si>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</si>
  <si>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</si>
  <si>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</si>
  <si>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</si>
  <si>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</si>
  <si>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</si>
  <si>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</si>
  <si>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</si>
  <si>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</si>
  <si>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</si>
  <si>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</si>
  <si>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</si>
  <si>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</si>
  <si>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</si>
  <si>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</si>
  <si>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</si>
  <si>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</si>
  <si>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</si>
  <si>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</si>
  <si>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</si>
  <si>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</si>
  <si>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</si>
  <si>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</si>
  <si>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</si>
  <si>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</si>
  <si>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</si>
  <si>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</si>
  <si>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</si>
  <si>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</si>
  <si>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</si>
  <si>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</si>
  <si>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</si>
  <si>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</si>
  <si>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</si>
  <si>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</si>
  <si>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</si>
  <si>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</si>
  <si>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</si>
  <si>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</si>
  <si>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</si>
  <si>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</si>
  <si>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</si>
  <si>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</si>
  <si>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</si>
  <si>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</si>
  <si>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</si>
  <si>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</si>
  <si>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</si>
  <si>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</si>
  <si>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</si>
  <si>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</si>
  <si>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</si>
  <si>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</si>
  <si>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</si>
  <si>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</si>
  <si>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</si>
  <si>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</si>
  <si>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</si>
  <si>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</si>
  <si>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</si>
  <si>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</si>
  <si>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</si>
  <si>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</si>
  <si>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</si>
  <si>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</si>
  <si>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</si>
  <si>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</si>
  <si>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</si>
  <si>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</si>
  <si>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</si>
  <si>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</si>
  <si>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</si>
  <si>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</si>
  <si>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</si>
  <si>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</si>
  <si>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</si>
  <si>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</si>
  <si>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</si>
  <si>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</si>
  <si>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</si>
  <si>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</si>
  <si>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</si>
  <si>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</si>
  <si>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</si>
  <si>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</si>
  <si>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</si>
  <si>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</si>
  <si>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</si>
  <si>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</si>
  <si>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</si>
  <si>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</si>
  <si>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</si>
  <si>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</si>
  <si>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</si>
  <si>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</si>
  <si>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</si>
  <si>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</si>
  <si>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</si>
  <si>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</si>
  <si>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</si>
  <si>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</si>
  <si>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</si>
  <si>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</si>
  <si>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</si>
  <si>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</si>
  <si>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</si>
  <si>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</si>
  <si>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</si>
  <si>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</si>
  <si>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</si>
  <si>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</si>
  <si>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</si>
  <si>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</si>
  <si>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</si>
  <si>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</si>
  <si>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</si>
  <si>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</si>
  <si>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</si>
  <si>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</si>
  <si>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</si>
  <si>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</si>
  <si>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</si>
  <si>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</si>
  <si>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</si>
  <si>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</si>
  <si>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</si>
  <si>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</si>
  <si>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</si>
  <si>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</si>
  <si>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</si>
  <si>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</si>
  <si>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</si>
  <si>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</si>
  <si>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</si>
  <si>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</si>
  <si>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</si>
  <si>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</si>
  <si>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</si>
  <si>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</si>
  <si>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</si>
  <si>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</si>
  <si>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</si>
  <si>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</si>
  <si>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</si>
  <si>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</si>
  <si>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</si>
  <si>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</si>
  <si>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</si>
  <si>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</si>
  <si>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</si>
  <si>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</si>
  <si>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</si>
  <si>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</si>
  <si>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</si>
  <si>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</si>
  <si>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</si>
  <si>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</si>
  <si>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</si>
  <si>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</si>
  <si>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</si>
  <si>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</si>
  <si>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</si>
  <si>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</si>
  <si>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</si>
  <si>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</si>
  <si>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</si>
  <si>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</si>
  <si>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</si>
  <si>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</si>
  <si>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</si>
  <si>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</si>
  <si>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</si>
  <si>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</si>
  <si>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</si>
  <si>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</si>
  <si>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</si>
  <si>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</si>
  <si>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</si>
  <si>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</si>
  <si>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</si>
  <si>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</si>
  <si>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</si>
  <si>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</si>
  <si>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</si>
  <si>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</si>
  <si>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</si>
  <si>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</si>
  <si>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</si>
  <si>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</si>
  <si>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</si>
  <si>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</si>
  <si>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</si>
  <si>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</si>
  <si>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</si>
  <si>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</si>
  <si>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</si>
  <si>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</si>
  <si>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</si>
  <si>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</si>
  <si>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</si>
  <si>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</si>
  <si>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</si>
  <si>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</si>
  <si>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</si>
  <si>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</si>
  <si>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</si>
  <si>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</si>
  <si>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</si>
  <si>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</si>
  <si>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</si>
  <si>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</si>
  <si>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</si>
  <si>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</si>
  <si>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</si>
  <si>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</si>
  <si>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</si>
  <si>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</si>
  <si>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</si>
  <si>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</si>
  <si>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</si>
  <si>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</si>
  <si>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</si>
  <si>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</si>
  <si>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</si>
  <si>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</si>
  <si>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</si>
  <si>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</si>
  <si>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</si>
  <si>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</si>
  <si>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</si>
  <si>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</si>
  <si>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</si>
  <si>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</si>
  <si>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</si>
  <si>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</si>
  <si>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</si>
  <si>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</si>
  <si>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</si>
  <si>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</si>
  <si>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</si>
  <si>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</si>
  <si>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</si>
  <si>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</si>
  <si>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</si>
  <si>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</si>
  <si>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</si>
  <si>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</si>
  <si>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</si>
  <si>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</si>
  <si>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</si>
  <si>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</si>
  <si>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</si>
  <si>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</si>
  <si>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</si>
  <si>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</si>
  <si>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</si>
  <si>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</si>
  <si>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</si>
  <si>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</si>
  <si>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</si>
  <si>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</si>
  <si>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</si>
  <si>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</si>
  <si>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</si>
  <si>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</si>
  <si>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</si>
  <si>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</si>
  <si>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</si>
  <si>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</si>
  <si>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</si>
  <si>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</si>
  <si>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</si>
  <si>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</si>
  <si>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</si>
  <si>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</si>
  <si>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</si>
  <si>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</si>
  <si>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</si>
  <si>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</si>
  <si>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</si>
  <si>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</si>
  <si>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</si>
  <si>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</si>
  <si>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</si>
  <si>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</si>
  <si>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</si>
  <si>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</si>
  <si>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</si>
  <si>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</si>
  <si>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</si>
  <si>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</si>
  <si>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</si>
  <si>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</si>
  <si>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</si>
  <si>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</si>
  <si>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</si>
  <si>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</si>
  <si>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</si>
  <si>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</si>
  <si>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</si>
  <si>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</si>
  <si>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</si>
  <si>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</si>
  <si>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</si>
  <si>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</si>
  <si>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</si>
  <si>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</si>
  <si>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</si>
  <si>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</si>
  <si>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</si>
  <si>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</si>
  <si>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</si>
  <si>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</si>
  <si>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</si>
  <si>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</si>
  <si>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</si>
  <si>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</si>
  <si>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</si>
  <si>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</si>
  <si>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</si>
  <si>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</si>
  <si>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</si>
  <si>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</si>
  <si>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</si>
  <si>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</si>
  <si>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</si>
  <si>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</si>
  <si>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</si>
  <si>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</si>
  <si>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</si>
  <si>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</si>
  <si>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</si>
  <si>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</si>
  <si>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</si>
  <si>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</si>
  <si>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</si>
  <si>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</si>
  <si>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</si>
  <si>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</si>
  <si>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</si>
  <si>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</si>
  <si>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</si>
  <si>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</si>
  <si>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</si>
  <si>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</si>
  <si>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</si>
  <si>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</si>
  <si>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</si>
  <si>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</si>
  <si>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</si>
  <si>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</si>
  <si>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</si>
  <si>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</si>
  <si>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</si>
  <si>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</si>
  <si>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</si>
  <si>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</si>
  <si>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</si>
  <si>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</si>
  <si>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</si>
  <si>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</si>
  <si>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</si>
  <si>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</si>
  <si>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</si>
  <si>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</si>
  <si>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</si>
  <si>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</si>
  <si>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</si>
  <si>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</si>
  <si>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</si>
  <si>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</si>
  <si>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</si>
  <si>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</si>
  <si>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</si>
  <si>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</si>
  <si>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</si>
  <si>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</si>
  <si>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</si>
  <si>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</si>
  <si>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</si>
  <si>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</si>
  <si>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</si>
  <si>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</si>
  <si>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</si>
  <si>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</si>
  <si>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</si>
  <si>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</si>
  <si>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</si>
  <si>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</si>
  <si>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</si>
  <si>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</si>
  <si>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</si>
  <si>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</si>
  <si>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</si>
  <si>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</si>
  <si>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</si>
  <si>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</si>
  <si>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</si>
  <si>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</si>
  <si>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</si>
  <si>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</si>
  <si>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</si>
  <si>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</si>
  <si>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</si>
  <si>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</si>
  <si>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</si>
  <si>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</si>
  <si>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</si>
  <si>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</si>
  <si>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</si>
  <si>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</si>
  <si>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</si>
  <si>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</si>
  <si>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</si>
  <si>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</si>
  <si>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</si>
  <si>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</si>
  <si>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</si>
  <si>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</si>
  <si>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</si>
  <si>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</si>
  <si>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</si>
  <si>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</si>
  <si>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</si>
  <si>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</si>
  <si>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</si>
  <si>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</si>
  <si>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</si>
  <si>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</si>
  <si>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</si>
  <si>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</si>
  <si>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</si>
  <si>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</si>
  <si>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</si>
  <si>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</si>
  <si>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</si>
  <si>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</si>
  <si>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</si>
  <si>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</si>
  <si>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</si>
  <si>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</si>
  <si>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</si>
  <si>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</si>
  <si>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</si>
  <si>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</si>
  <si>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</si>
  <si>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</si>
  <si>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</si>
  <si>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</si>
  <si>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</si>
  <si>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</si>
  <si>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</si>
  <si>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</si>
  <si>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</si>
  <si>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</si>
  <si>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</si>
  <si>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</si>
  <si>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</si>
  <si>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</si>
  <si>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</si>
  <si>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</si>
  <si>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</si>
  <si>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</si>
  <si>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</si>
  <si>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</si>
  <si>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</si>
  <si>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</si>
  <si>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</si>
  <si>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</si>
  <si>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</si>
  <si>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</si>
  <si>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</si>
  <si>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</si>
  <si>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</si>
  <si>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</si>
  <si>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</si>
  <si>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</si>
  <si>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</si>
  <si>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</si>
  <si>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</si>
  <si>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</si>
  <si>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</si>
  <si>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</si>
  <si>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</si>
  <si>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</si>
  <si>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</si>
  <si>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</si>
  <si>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</si>
  <si>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</si>
  <si>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</si>
  <si>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</si>
  <si>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</si>
  <si>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</si>
  <si>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</si>
  <si>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</si>
  <si>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</si>
  <si>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</si>
  <si>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</si>
  <si>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</si>
  <si>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</si>
  <si>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</si>
  <si>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</si>
  <si>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</si>
  <si>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</si>
  <si>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</si>
  <si>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</si>
  <si>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</si>
  <si>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</si>
  <si>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</si>
  <si>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</si>
  <si>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</si>
  <si>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</si>
  <si>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</si>
  <si>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</si>
  <si>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</si>
  <si>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</si>
  <si>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</si>
  <si>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</si>
  <si>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</si>
  <si>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</si>
  <si>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</si>
  <si>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</si>
  <si>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</si>
  <si>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</si>
  <si>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</si>
  <si>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</si>
  <si>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</si>
  <si>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</si>
  <si>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</si>
  <si>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</si>
  <si>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</si>
  <si>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</si>
  <si>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</si>
  <si>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</si>
  <si>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</si>
  <si>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</si>
  <si>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</si>
  <si>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</si>
  <si>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</si>
  <si>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</si>
  <si>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</si>
  <si>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</si>
  <si>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</si>
  <si>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</si>
  <si>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</si>
  <si>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</si>
  <si>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</si>
  <si>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</si>
  <si>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</si>
  <si>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</si>
  <si>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</si>
  <si>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</si>
  <si>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</si>
  <si>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</si>
  <si>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</si>
  <si>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</si>
  <si>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</si>
  <si>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</si>
  <si>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</si>
  <si>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</si>
  <si>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</si>
  <si>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</si>
  <si>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</si>
  <si>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</si>
  <si>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</si>
  <si>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</si>
  <si>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</si>
  <si>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</si>
  <si>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</si>
  <si>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</si>
  <si>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</si>
  <si>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</si>
  <si>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</si>
  <si>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</si>
  <si>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</si>
  <si>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</si>
  <si>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</si>
  <si>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</si>
  <si>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</si>
  <si>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</si>
  <si>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</si>
  <si>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</si>
  <si>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</si>
  <si>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</si>
  <si>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</si>
  <si>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</si>
  <si>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</si>
  <si>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</si>
  <si>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</si>
  <si>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</si>
  <si>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</si>
  <si>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</si>
  <si>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</si>
  <si>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</si>
  <si>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</si>
  <si>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</si>
  <si>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</si>
  <si>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</si>
  <si>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</si>
  <si>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</si>
  <si>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</si>
  <si>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</si>
  <si>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</si>
  <si>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</si>
  <si>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</si>
  <si>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</si>
  <si>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</si>
  <si>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</si>
  <si>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</si>
  <si>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</si>
  <si>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</si>
  <si>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</si>
  <si>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</si>
  <si>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</si>
  <si>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</si>
  <si>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</si>
  <si>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</si>
  <si>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</si>
  <si>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</si>
  <si>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</si>
  <si>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</si>
  <si>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</si>
  <si>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</si>
  <si>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</si>
  <si>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</si>
  <si>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</si>
  <si>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</si>
  <si>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</si>
  <si>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</si>
  <si>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</si>
  <si>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</si>
  <si>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</si>
  <si>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</si>
  <si>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</si>
  <si>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</si>
  <si>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</si>
  <si>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</si>
  <si>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</si>
  <si>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</si>
  <si>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</si>
  <si>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</si>
  <si>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</si>
  <si>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</si>
  <si>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</si>
  <si>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</si>
  <si>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</si>
  <si>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</si>
  <si>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</si>
  <si>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</si>
  <si>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</si>
  <si>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</si>
  <si>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</si>
  <si>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</si>
  <si>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</si>
  <si>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</si>
  <si>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</si>
  <si>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</si>
  <si>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</si>
  <si>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</si>
  <si>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</si>
  <si>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</si>
  <si>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</si>
  <si>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</si>
  <si>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</si>
  <si>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</si>
  <si>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</si>
  <si>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</si>
  <si>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</si>
  <si>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</si>
  <si>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</si>
  <si>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</si>
  <si>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</si>
  <si>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</si>
  <si>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</si>
  <si>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</si>
  <si>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</si>
  <si>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</si>
  <si>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</si>
  <si>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</si>
  <si>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</si>
  <si>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</si>
  <si>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</si>
  <si>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</si>
  <si>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</si>
  <si>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</si>
  <si>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</si>
  <si>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</si>
  <si>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</si>
  <si>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</si>
  <si>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</si>
  <si>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</si>
  <si>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</si>
  <si>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</si>
  <si>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</si>
  <si>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</si>
  <si>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</si>
  <si>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</si>
  <si>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</si>
  <si>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</si>
  <si>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</si>
  <si>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</si>
  <si>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</si>
  <si>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</si>
  <si>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</si>
  <si>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</si>
  <si>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</si>
  <si>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</si>
  <si>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</si>
  <si>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</si>
  <si>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</si>
  <si>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</si>
  <si>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</si>
  <si>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</si>
  <si>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</si>
  <si>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</si>
  <si>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</si>
  <si>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</si>
  <si>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</si>
  <si>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</si>
  <si>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</si>
  <si>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</si>
  <si>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</si>
  <si>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</si>
  <si>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</si>
  <si>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</si>
  <si>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</si>
  <si>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</si>
  <si>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</si>
  <si>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</si>
  <si>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</si>
  <si>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</si>
  <si>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</si>
  <si>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</si>
  <si>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</si>
  <si>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</si>
  <si>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</si>
  <si>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</si>
  <si>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</si>
  <si>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</si>
  <si>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</si>
  <si>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</si>
  <si>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</si>
  <si>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</si>
  <si>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</si>
  <si>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</si>
  <si>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</si>
  <si>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</si>
  <si>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</si>
  <si>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</si>
  <si>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</si>
  <si>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</si>
  <si>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</si>
  <si>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</si>
  <si>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</si>
  <si>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</si>
  <si>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</si>
  <si>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</si>
  <si>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</si>
  <si>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</si>
  <si>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</si>
  <si>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</si>
  <si>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</si>
  <si>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</si>
  <si>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</si>
  <si>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</si>
  <si>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</si>
  <si>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</si>
  <si>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</si>
  <si>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</si>
  <si>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</si>
  <si>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</si>
  <si>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</si>
  <si>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</si>
  <si>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</si>
  <si>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</si>
  <si>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</si>
  <si>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</si>
  <si>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</si>
  <si>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</si>
  <si>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</si>
  <si>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</si>
  <si>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</si>
  <si>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</si>
  <si>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</si>
  <si>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</si>
  <si>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</si>
  <si>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</si>
  <si>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</si>
  <si>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</si>
  <si>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</si>
  <si>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</si>
  <si>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</si>
  <si>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</si>
  <si>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</si>
  <si>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</si>
  <si>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</si>
  <si>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</si>
  <si>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</si>
  <si>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</si>
  <si>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</si>
  <si>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</si>
  <si>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</si>
  <si>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</si>
  <si>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</si>
  <si>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</si>
  <si>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</si>
  <si>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</si>
  <si>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</si>
  <si>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</si>
  <si>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</si>
  <si>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</si>
  <si>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</si>
  <si>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</si>
  <si>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</si>
  <si>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</si>
  <si>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</si>
  <si>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</si>
  <si>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</si>
  <si>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</si>
  <si>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</si>
  <si>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</si>
  <si>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</si>
  <si>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</si>
  <si>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</si>
  <si>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</si>
  <si>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</si>
  <si>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</si>
  <si>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</si>
  <si>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</si>
  <si>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</si>
  <si>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</si>
  <si>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</si>
  <si>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</si>
  <si>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</si>
  <si>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</si>
  <si>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</si>
  <si>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</si>
  <si>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</si>
  <si>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</si>
  <si>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</si>
  <si>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</si>
  <si>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</si>
  <si>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</si>
  <si>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</si>
  <si>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</si>
  <si>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</si>
  <si>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</si>
  <si>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</si>
  <si>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</si>
  <si>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</si>
  <si>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</si>
  <si>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</si>
  <si>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</si>
  <si>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</si>
  <si>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</si>
  <si>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</si>
  <si>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</si>
  <si>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</si>
  <si>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</si>
  <si>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</si>
  <si>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</si>
  <si>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</si>
  <si>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</si>
  <si>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</si>
  <si>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</si>
  <si>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</si>
  <si>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</si>
  <si>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</si>
  <si>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</si>
  <si>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</si>
  <si>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</si>
  <si>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</si>
  <si>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</si>
  <si>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</si>
  <si>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</si>
  <si>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</si>
  <si>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</si>
  <si>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</si>
  <si>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</si>
  <si>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</si>
  <si>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</si>
  <si>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</si>
  <si>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</si>
  <si>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</si>
  <si>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</si>
  <si>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</si>
  <si>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</si>
  <si>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</si>
  <si>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</si>
  <si>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</si>
  <si>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</si>
  <si>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</si>
  <si>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</si>
  <si>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</si>
  <si>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</si>
  <si>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</si>
  <si>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</si>
  <si>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</si>
  <si>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</si>
  <si>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</si>
  <si>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</si>
  <si>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</si>
  <si>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</si>
  <si>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</si>
  <si>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</si>
  <si>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</si>
  <si>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</si>
  <si>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</si>
  <si>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</si>
  <si>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</si>
  <si>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</si>
  <si>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</si>
  <si>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</si>
  <si>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</si>
  <si>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</si>
  <si>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</si>
  <si>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</si>
  <si>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</si>
  <si>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</si>
  <si>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</si>
  <si>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</si>
  <si>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</si>
  <si>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</si>
  <si>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</si>
  <si>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</si>
  <si>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</si>
  <si>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</si>
  <si>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</si>
  <si>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</si>
  <si>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</si>
  <si>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</si>
  <si>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</si>
  <si>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</si>
  <si>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</si>
  <si>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</si>
  <si>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</si>
  <si>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</si>
  <si>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</si>
  <si>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</si>
  <si>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</si>
  <si>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</si>
  <si>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</si>
  <si>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</si>
  <si>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</si>
  <si>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</si>
  <si>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</si>
  <si>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</si>
  <si>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</si>
  <si>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</si>
  <si>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</si>
  <si>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</si>
  <si>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</si>
  <si>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</si>
  <si>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</si>
  <si>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</si>
  <si>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</si>
  <si>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</si>
  <si>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</si>
  <si>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</si>
  <si>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</si>
  <si>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</si>
  <si>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</si>
  <si>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</si>
  <si>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</si>
  <si>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</si>
  <si>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</si>
  <si>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</si>
  <si>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</si>
  <si>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</si>
  <si>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</si>
  <si>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</si>
  <si>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</si>
  <si>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</si>
  <si>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</si>
  <si>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</si>
  <si>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</si>
  <si>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</si>
  <si>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</si>
  <si>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</si>
  <si>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</si>
  <si>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</si>
  <si>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</si>
  <si>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</si>
  <si>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</si>
  <si>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</si>
  <si>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</si>
  <si>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</si>
  <si>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</si>
  <si>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</si>
  <si>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</si>
  <si>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</si>
  <si>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</si>
  <si>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</si>
  <si>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</si>
  <si>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</si>
  <si>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</si>
  <si>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</si>
  <si>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</si>
  <si>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</si>
  <si>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</si>
  <si>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</si>
  <si>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</si>
  <si>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</si>
  <si>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</si>
  <si>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</si>
  <si>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</si>
  <si>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</si>
  <si>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</si>
  <si>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</si>
  <si>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</si>
  <si>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</si>
  <si>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</si>
  <si>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</si>
  <si>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</si>
  <si>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</si>
  <si>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</si>
  <si>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</si>
  <si>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</si>
  <si>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</si>
  <si>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</si>
  <si>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</si>
  <si>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</si>
  <si>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</si>
  <si>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</si>
  <si>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</si>
  <si>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</si>
  <si>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</si>
  <si>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</si>
  <si>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</si>
  <si>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</si>
  <si>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</si>
  <si>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</si>
  <si>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</si>
  <si>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</si>
  <si>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</si>
  <si>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</si>
  <si>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</si>
  <si>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</si>
  <si>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</si>
  <si>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</si>
  <si>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</si>
  <si>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</si>
  <si>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</si>
  <si>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</si>
  <si>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</si>
  <si>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</si>
  <si>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</si>
  <si>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</si>
  <si>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</si>
  <si>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</si>
  <si>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</si>
  <si>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</si>
  <si>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</si>
  <si>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</si>
  <si>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</si>
  <si>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</si>
  <si>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</si>
  <si>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</si>
  <si>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</si>
  <si>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</si>
  <si>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</si>
  <si>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</si>
  <si>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</si>
  <si>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</si>
  <si>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</si>
  <si>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</si>
  <si>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</si>
  <si>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</si>
  <si>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</si>
  <si>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</si>
  <si>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</si>
  <si>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</si>
  <si>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</si>
  <si>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</si>
  <si>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</si>
  <si>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</si>
  <si>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</si>
  <si>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</si>
  <si>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</si>
  <si>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</si>
  <si>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</si>
  <si>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</si>
  <si>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</si>
  <si>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</si>
  <si>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</si>
  <si>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</si>
  <si>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</si>
  <si>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</si>
  <si>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</si>
  <si>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</si>
  <si>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</si>
  <si>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</si>
  <si>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</si>
  <si>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</si>
  <si>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</si>
  <si>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</si>
  <si>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</si>
  <si>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</si>
  <si>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</si>
  <si>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</si>
  <si>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</si>
  <si>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</si>
  <si>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</si>
  <si>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</si>
  <si>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</si>
  <si>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</si>
  <si>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</si>
  <si>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</si>
  <si>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</si>
  <si>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</si>
  <si>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</si>
  <si>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</si>
  <si>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</si>
  <si>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</si>
  <si>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</si>
  <si>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</si>
  <si>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</si>
  <si>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</si>
  <si>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</si>
  <si>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</si>
  <si>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</si>
  <si>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</si>
  <si>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</si>
  <si>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</si>
  <si>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</si>
  <si>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</si>
  <si>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</si>
  <si>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</si>
  <si>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</si>
  <si>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</si>
  <si>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</si>
  <si>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</si>
  <si>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</si>
  <si>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</si>
  <si>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</si>
  <si>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</si>
  <si>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</si>
  <si>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</si>
  <si>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</si>
  <si>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</si>
  <si>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</si>
  <si>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</si>
  <si>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</si>
  <si>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</si>
  <si>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</si>
  <si>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</si>
  <si>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</si>
  <si>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</si>
  <si>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</si>
  <si>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</si>
  <si>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</si>
  <si>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</si>
  <si>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</si>
  <si>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</si>
  <si>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</si>
  <si>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</si>
  <si>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</si>
  <si>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</si>
  <si>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</si>
  <si>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</si>
  <si>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</si>
  <si>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</si>
  <si>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</si>
  <si>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</si>
  <si>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</si>
  <si>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</si>
  <si>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</si>
  <si>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</si>
  <si>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</si>
  <si>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</si>
  <si>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</si>
  <si>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</si>
  <si>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</si>
  <si>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</si>
  <si>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</si>
  <si>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</si>
  <si>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</si>
  <si>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</si>
  <si>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</si>
  <si>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</si>
  <si>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</si>
  <si>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</si>
  <si>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</si>
  <si>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</si>
  <si>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</si>
  <si>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</si>
  <si>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</si>
  <si>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</si>
  <si>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</si>
  <si>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</si>
  <si>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</si>
  <si>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</si>
  <si>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</si>
  <si>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</si>
  <si>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</si>
  <si>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</si>
  <si>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</si>
  <si>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</si>
  <si>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</si>
  <si>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</si>
  <si>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</si>
  <si>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</si>
  <si>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</si>
  <si>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</si>
  <si>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</si>
  <si>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</si>
  <si>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</si>
  <si>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</si>
  <si>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</si>
  <si>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</si>
  <si>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</si>
  <si>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</si>
  <si>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</si>
  <si>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</si>
  <si>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</si>
  <si>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</si>
  <si>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</si>
  <si>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</si>
  <si>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</si>
  <si>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</si>
  <si>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</si>
  <si>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</si>
  <si>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</si>
  <si>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</si>
  <si>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</si>
  <si>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</si>
  <si>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</si>
  <si>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</si>
  <si>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</si>
  <si>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</si>
  <si>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</si>
  <si>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</si>
  <si>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</si>
  <si>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</si>
  <si>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</si>
  <si>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</si>
  <si>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</si>
  <si>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</si>
  <si>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</si>
  <si>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</si>
  <si>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</si>
  <si>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</si>
  <si>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</si>
  <si>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</si>
  <si>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</si>
  <si>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</si>
  <si>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</si>
  <si>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</si>
  <si>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</si>
  <si>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</si>
  <si>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</si>
  <si>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</si>
  <si>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</si>
  <si>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</si>
  <si>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</si>
  <si>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</si>
  <si>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</si>
  <si>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</si>
  <si>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</si>
  <si>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</si>
  <si>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</si>
  <si>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</si>
  <si>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</si>
  <si>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</si>
  <si>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</si>
  <si>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</si>
  <si>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</si>
  <si>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</si>
  <si>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</si>
  <si>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</si>
  <si>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</si>
  <si>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</si>
  <si>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</si>
  <si>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</si>
  <si>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</si>
  <si>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</si>
  <si>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</si>
  <si>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</si>
  <si>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</si>
  <si>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</si>
  <si>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</si>
  <si>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</si>
  <si>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</si>
  <si>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</si>
  <si>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</si>
  <si>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</si>
  <si>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</si>
  <si>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</si>
  <si>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</si>
  <si>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</si>
  <si>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</si>
  <si>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</si>
  <si>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</si>
  <si>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</si>
  <si>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</si>
  <si>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</si>
  <si>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</si>
  <si>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</si>
  <si>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</si>
  <si>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</si>
  <si>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</si>
  <si>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</si>
  <si>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</si>
  <si>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</si>
  <si>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</si>
  <si>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</si>
  <si>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</si>
  <si>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</si>
  <si>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</si>
  <si>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</si>
  <si>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</si>
  <si>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</si>
  <si>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</si>
  <si>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</si>
  <si>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</si>
  <si>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</si>
  <si>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</si>
  <si>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</si>
  <si>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</si>
  <si>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</si>
  <si>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</si>
  <si>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</si>
  <si>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</si>
  <si>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</si>
  <si>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</si>
  <si>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</si>
  <si>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</si>
  <si>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</si>
  <si>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</si>
  <si>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</si>
  <si>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</si>
  <si>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</si>
  <si>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</si>
  <si>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</si>
  <si>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</si>
  <si>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</si>
  <si>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</si>
  <si>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</si>
  <si>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</si>
  <si>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</si>
  <si>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</si>
  <si>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</si>
  <si>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</si>
  <si>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</si>
  <si>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</si>
  <si>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</si>
  <si>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</si>
  <si>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</si>
  <si>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</si>
  <si>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</si>
  <si>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</si>
  <si>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</si>
  <si>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</si>
  <si>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</si>
  <si>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</si>
  <si>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</si>
  <si>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</si>
  <si>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</si>
  <si>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</si>
  <si>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</si>
  <si>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</si>
  <si>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</si>
  <si>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</si>
  <si>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</si>
  <si>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</si>
  <si>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</si>
  <si>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</si>
  <si>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</si>
  <si>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</si>
  <si>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</si>
  <si>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</si>
  <si>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</si>
  <si>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</si>
  <si>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</si>
  <si>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</si>
  <si>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</si>
  <si>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</si>
  <si>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</si>
  <si>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</si>
  <si>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</si>
  <si>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</si>
  <si>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</si>
  <si>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</si>
  <si>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</si>
  <si>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</si>
  <si>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</si>
  <si>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</si>
  <si>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</si>
  <si>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</si>
  <si>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</si>
  <si>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</si>
  <si>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</si>
  <si>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</si>
  <si>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</si>
  <si>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</si>
  <si>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</si>
  <si>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</si>
  <si>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</si>
  <si>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</si>
  <si>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</si>
  <si>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</si>
  <si>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</si>
  <si>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</si>
  <si>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</si>
  <si>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</si>
  <si>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</si>
  <si>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</si>
  <si>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</si>
  <si>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</si>
  <si>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</si>
  <si>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</si>
  <si>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</si>
  <si>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</si>
  <si>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</si>
  <si>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</si>
  <si>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</si>
  <si>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</si>
  <si>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</si>
  <si>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</si>
  <si>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</si>
  <si>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</si>
  <si>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</si>
  <si>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</si>
  <si>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</si>
  <si>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</si>
  <si>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</si>
  <si>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</si>
  <si>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</si>
  <si>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</si>
  <si>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</si>
  <si>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</si>
  <si>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</si>
  <si>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</si>
  <si>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</si>
  <si>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</si>
  <si>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</si>
  <si>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</si>
  <si>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</si>
  <si>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</si>
  <si>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</si>
  <si>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</si>
  <si>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</si>
  <si>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</si>
  <si>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</si>
  <si>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</si>
  <si>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</si>
  <si>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</si>
  <si>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</si>
  <si>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</si>
  <si>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</si>
  <si>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</si>
  <si>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</si>
  <si>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</si>
  <si>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</si>
  <si>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</si>
  <si>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</si>
  <si>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</si>
  <si>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</si>
  <si>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</si>
  <si>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</si>
  <si>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</si>
  <si>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</si>
  <si>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</si>
  <si>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</si>
  <si>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</si>
  <si>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</si>
  <si>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</si>
  <si>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</si>
  <si>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</si>
  <si>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</si>
  <si>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</si>
  <si>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</si>
  <si>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</si>
  <si>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</si>
  <si>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</si>
  <si>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</si>
  <si>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</si>
  <si>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</si>
  <si>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</si>
  <si>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</si>
  <si>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</si>
  <si>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</si>
  <si>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</si>
  <si>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</si>
  <si>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</si>
  <si>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</si>
  <si>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</si>
  <si>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</si>
  <si>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</si>
  <si>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</si>
  <si>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</si>
  <si>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</si>
  <si>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</si>
  <si>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</si>
  <si>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</si>
  <si>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</si>
  <si>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</si>
  <si>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</si>
  <si>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</si>
  <si>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</si>
  <si>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</si>
  <si>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</si>
  <si>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</si>
  <si>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</si>
  <si>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</si>
  <si>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</si>
  <si>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</si>
  <si>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</si>
  <si>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</si>
  <si>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</si>
  <si>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</si>
  <si>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</si>
  <si>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</si>
  <si>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</si>
  <si>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</si>
  <si>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</si>
  <si>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</si>
  <si>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</si>
  <si>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</si>
  <si>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</si>
  <si>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</si>
  <si>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</si>
  <si>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</si>
  <si>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</si>
  <si>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</si>
  <si>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</si>
  <si>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</si>
  <si>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</si>
  <si>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</si>
  <si>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</si>
  <si>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</si>
  <si>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</si>
  <si>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</si>
  <si>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</si>
  <si>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</si>
  <si>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</si>
  <si>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</si>
  <si>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</si>
  <si>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</si>
  <si>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</si>
  <si>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</si>
  <si>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</si>
  <si>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</si>
  <si>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</si>
  <si>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</si>
  <si>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</si>
  <si>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</si>
  <si>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</si>
  <si>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</si>
  <si>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</si>
  <si>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</si>
  <si>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</si>
  <si>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</si>
  <si>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</si>
  <si>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</si>
  <si>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</si>
  <si>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</si>
  <si>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</si>
  <si>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</si>
  <si>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</si>
  <si>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</si>
  <si>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</si>
  <si>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</si>
  <si>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</si>
  <si>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</si>
  <si>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</si>
  <si>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</si>
  <si>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</si>
  <si>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</si>
  <si>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</si>
  <si>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</si>
  <si>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</si>
  <si>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</si>
  <si>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</si>
  <si>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</si>
  <si>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</si>
  <si>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</si>
  <si>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</si>
  <si>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</si>
  <si>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</si>
  <si>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</si>
  <si>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</si>
  <si>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</si>
  <si>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</si>
  <si>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</si>
  <si>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</si>
  <si>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</si>
  <si>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</si>
  <si>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</si>
  <si>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</si>
  <si>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</si>
  <si>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</si>
  <si>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</si>
  <si>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</si>
  <si>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</si>
  <si>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</si>
  <si>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</si>
  <si>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</si>
  <si>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</si>
  <si>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</si>
  <si>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</si>
  <si>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</si>
  <si>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</si>
  <si>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</si>
  <si>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</si>
  <si>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</si>
  <si>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</si>
  <si>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</si>
  <si>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</si>
  <si>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</si>
  <si>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</si>
  <si>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</si>
  <si>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</si>
  <si>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</si>
  <si>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</si>
  <si>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</si>
  <si>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</si>
  <si>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</si>
  <si>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</si>
  <si>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</si>
  <si>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</si>
  <si>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</si>
  <si>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</si>
  <si>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</si>
  <si>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</si>
  <si>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</si>
  <si>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</si>
  <si>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</si>
  <si>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</si>
  <si>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</si>
  <si>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</si>
  <si>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</si>
  <si>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</si>
  <si>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</si>
  <si>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</si>
  <si>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</si>
  <si>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</si>
  <si>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</si>
  <si>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</si>
  <si>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</si>
  <si>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</si>
  <si>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</si>
  <si>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</si>
  <si>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</si>
  <si>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</si>
  <si>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</si>
  <si>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</si>
  <si>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</si>
  <si>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</si>
  <si>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</si>
  <si>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</si>
  <si>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</si>
  <si>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</si>
  <si>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</si>
  <si>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</si>
  <si>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</si>
  <si>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</si>
  <si>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</si>
  <si>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</si>
  <si>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</si>
  <si>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</si>
  <si>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</si>
  <si>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</si>
  <si>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</si>
  <si>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</si>
  <si>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</si>
  <si>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</si>
  <si>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</si>
  <si>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</si>
  <si>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</si>
  <si>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</si>
  <si>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</si>
  <si>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</si>
  <si>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</si>
  <si>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</si>
  <si>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</si>
  <si>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</si>
  <si>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</si>
  <si>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</si>
  <si>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</si>
  <si>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</si>
  <si>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</si>
  <si>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</si>
  <si>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</si>
  <si>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</si>
  <si>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</si>
  <si>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</si>
  <si>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</si>
  <si>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</si>
  <si>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</si>
  <si>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</si>
  <si>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</si>
  <si>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</si>
  <si>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</si>
  <si>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</si>
  <si>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</si>
  <si>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</si>
  <si>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</si>
  <si>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</si>
  <si>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</si>
  <si>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</si>
  <si>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</si>
  <si>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</si>
  <si>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</si>
  <si>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</si>
  <si>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</si>
  <si>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</si>
  <si>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</si>
  <si>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</si>
  <si>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</si>
  <si>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</si>
  <si>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</si>
  <si>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</si>
  <si>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</si>
  <si>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</si>
  <si>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</si>
  <si>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</si>
  <si>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</si>
  <si>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</si>
  <si>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</si>
  <si>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</si>
  <si>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</si>
  <si>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</si>
  <si>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</si>
  <si>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</si>
  <si>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</si>
  <si>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</si>
  <si>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</si>
  <si>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</si>
  <si>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</si>
  <si>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</si>
  <si>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</si>
  <si>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</si>
  <si>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</si>
  <si>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</si>
  <si>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</si>
  <si>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</si>
  <si>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</si>
  <si>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</si>
  <si>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</si>
  <si>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</si>
  <si>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</si>
  <si>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</si>
  <si>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</si>
  <si>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</si>
  <si>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</si>
  <si>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</si>
  <si>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</si>
  <si>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</si>
  <si>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</si>
  <si>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</si>
  <si>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</si>
  <si>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</si>
  <si>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</si>
  <si>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</si>
  <si>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</si>
  <si>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</si>
  <si>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</si>
  <si>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</si>
  <si>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</si>
  <si>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</si>
  <si>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</si>
  <si>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</si>
  <si>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</si>
  <si>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</si>
  <si>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</si>
  <si>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</si>
  <si>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</si>
  <si>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</si>
  <si>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</si>
  <si>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</si>
  <si>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</si>
  <si>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</si>
  <si>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</si>
  <si>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</si>
  <si>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</si>
  <si>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</si>
  <si>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</si>
  <si>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</si>
  <si>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</si>
  <si>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</si>
  <si>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</si>
  <si>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</si>
  <si>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</si>
  <si>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</si>
  <si>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</si>
  <si>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</si>
  <si>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</si>
  <si>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</si>
  <si>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</si>
  <si>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</si>
  <si>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</si>
  <si>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</si>
  <si>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</si>
  <si>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</si>
  <si>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</si>
  <si>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</si>
  <si>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</si>
  <si>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</si>
  <si>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</si>
  <si>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</si>
  <si>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</si>
  <si>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</si>
  <si>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</si>
  <si>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</si>
  <si>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</si>
  <si>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</si>
  <si>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</si>
  <si>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</si>
  <si>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</si>
  <si>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</si>
  <si>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</si>
  <si>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</si>
  <si>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</si>
  <si>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</si>
  <si>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</si>
  <si>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</si>
  <si>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</si>
  <si>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</si>
  <si>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</si>
  <si>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</si>
  <si>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</si>
  <si>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</si>
  <si>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</si>
  <si>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</si>
  <si>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</si>
  <si>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</si>
  <si>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</si>
  <si>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</si>
  <si>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</si>
  <si>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</si>
  <si>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</si>
  <si>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</si>
  <si>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</si>
  <si>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</si>
  <si>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</si>
  <si>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</si>
  <si>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</si>
  <si>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</si>
  <si>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</si>
  <si>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</si>
  <si>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</si>
  <si>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</si>
  <si>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</si>
  <si>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</si>
  <si>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</si>
  <si>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</si>
  <si>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</si>
  <si>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</si>
  <si>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</si>
  <si>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</si>
  <si>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</si>
  <si>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</si>
  <si>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</si>
  <si>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</si>
  <si>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</si>
  <si>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</si>
  <si>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</si>
  <si>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</si>
  <si>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</si>
  <si>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</si>
  <si>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</si>
  <si>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</si>
  <si>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</si>
  <si>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</si>
  <si>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</si>
  <si>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</si>
  <si>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</si>
  <si>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</si>
  <si>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</si>
  <si>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</si>
  <si>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</si>
  <si>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</si>
  <si>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</si>
  <si>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</si>
  <si>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</si>
  <si>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</si>
  <si>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</si>
  <si>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</si>
  <si>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</si>
  <si>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</si>
  <si>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</si>
  <si>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</si>
  <si>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</si>
  <si>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</si>
  <si>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</si>
  <si>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</si>
  <si>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</si>
  <si>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</si>
  <si>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</si>
  <si>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</si>
  <si>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</si>
  <si>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</si>
  <si>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</si>
  <si>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</si>
  <si>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</si>
  <si>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</si>
  <si>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</si>
  <si>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</si>
  <si>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</si>
  <si>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</si>
  <si>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</si>
  <si>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</si>
  <si>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</si>
  <si>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</si>
  <si>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</si>
  <si>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</si>
  <si>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</si>
  <si>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</si>
  <si>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</si>
  <si>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</si>
  <si>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</si>
  <si>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</si>
  <si>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</si>
  <si>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</si>
  <si>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</si>
  <si>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</si>
  <si>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</si>
  <si>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</si>
  <si>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</si>
  <si>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</si>
  <si>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</si>
  <si>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</si>
  <si>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</si>
  <si>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</si>
  <si>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</si>
  <si>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</si>
  <si>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</si>
  <si>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</si>
  <si>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</si>
  <si>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</si>
  <si>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</si>
  <si>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</si>
  <si>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</si>
  <si>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</si>
  <si>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</si>
  <si>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</si>
  <si>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</si>
  <si>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</si>
  <si>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</si>
  <si>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</si>
  <si>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</si>
  <si>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</si>
  <si>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</si>
  <si>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</si>
  <si>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</si>
  <si>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</si>
  <si>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</si>
  <si>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</si>
  <si>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</si>
  <si>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</si>
  <si>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</si>
  <si>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</si>
  <si>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</si>
  <si>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</si>
  <si>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</si>
  <si>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</si>
  <si>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</si>
  <si>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</si>
  <si>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</si>
  <si>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</si>
  <si>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</si>
  <si>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</si>
  <si>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</si>
  <si>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</si>
  <si>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</si>
  <si>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</si>
  <si>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</si>
  <si>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</si>
  <si>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</si>
  <si>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</si>
  <si>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</si>
  <si>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</si>
  <si>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</si>
  <si>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</si>
  <si>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</si>
  <si>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</si>
  <si>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</si>
  <si>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</si>
  <si>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</si>
  <si>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</si>
  <si>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</si>
  <si>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</si>
  <si>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</si>
  <si>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</si>
  <si>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</si>
  <si>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</si>
  <si>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</si>
  <si>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</si>
  <si>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</si>
  <si>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</si>
  <si>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</si>
  <si>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</si>
  <si>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</si>
  <si>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</si>
  <si>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</si>
  <si>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</si>
  <si>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</si>
  <si>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</si>
  <si>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</si>
  <si>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</si>
  <si>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</si>
  <si>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</si>
  <si>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</si>
  <si>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</si>
  <si>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</si>
  <si>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</si>
  <si>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</si>
  <si>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</si>
  <si>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</si>
  <si>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</si>
  <si>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</si>
  <si>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</si>
  <si>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</si>
  <si>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</si>
  <si>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</si>
  <si>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</si>
  <si>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</si>
  <si>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</si>
  <si>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</si>
  <si>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</si>
  <si>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</si>
  <si>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</si>
  <si>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</si>
  <si>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</si>
  <si>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</si>
  <si>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</si>
  <si>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</si>
  <si>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</si>
  <si>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</si>
  <si>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</si>
  <si>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</si>
  <si>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</si>
  <si>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</si>
  <si>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</si>
  <si>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</si>
  <si>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</si>
  <si>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</si>
  <si>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</si>
  <si>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</si>
  <si>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</si>
  <si>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</si>
  <si>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</si>
  <si>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</si>
  <si>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</si>
  <si>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</si>
  <si>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</si>
  <si>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</si>
  <si>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</si>
  <si>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</si>
  <si>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</si>
  <si>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</si>
  <si>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</si>
  <si>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</si>
  <si>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</si>
  <si>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</si>
  <si>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</si>
  <si>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</si>
  <si>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</si>
  <si>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</si>
  <si>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</si>
  <si>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</si>
  <si>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</si>
  <si>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</si>
  <si>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</si>
  <si>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</si>
  <si>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</si>
  <si>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</si>
  <si>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</si>
  <si>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</si>
  <si>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</si>
  <si>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</si>
  <si>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</si>
  <si>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</si>
  <si>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</si>
  <si>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</si>
  <si>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</si>
  <si>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</si>
  <si>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</si>
  <si>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</si>
  <si>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</si>
  <si>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</si>
  <si>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</si>
  <si>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</si>
  <si>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</si>
  <si>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</si>
  <si>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</si>
  <si>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</si>
  <si>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</si>
  <si>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</si>
  <si>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</si>
  <si>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</si>
  <si>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</si>
  <si>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</si>
  <si>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</si>
  <si>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</si>
  <si>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</si>
  <si>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</si>
  <si>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</si>
  <si>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</si>
  <si>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</si>
  <si>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</si>
  <si>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</si>
  <si>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</si>
  <si>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</si>
  <si>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</si>
  <si>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</si>
  <si>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</si>
  <si>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</si>
  <si>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</si>
  <si>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</si>
  <si>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</si>
  <si>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</si>
  <si>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</si>
  <si>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</si>
  <si>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</si>
  <si>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</si>
  <si>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</si>
  <si>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</si>
  <si>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</si>
  <si>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</si>
  <si>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</si>
  <si>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</si>
  <si>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</si>
  <si>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</si>
  <si>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</si>
  <si>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</si>
  <si>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</si>
  <si>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</si>
  <si>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</si>
  <si>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</si>
  <si>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</si>
  <si>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</si>
  <si>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</si>
  <si>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</si>
  <si>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</si>
  <si>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</si>
  <si>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</si>
  <si>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</si>
  <si>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</si>
  <si>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</si>
  <si>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</si>
  <si>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</si>
  <si>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</si>
  <si>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</si>
  <si>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</si>
  <si>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</si>
  <si>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</si>
  <si>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</si>
  <si>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</si>
  <si>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</si>
  <si>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</si>
  <si>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</si>
  <si>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</si>
  <si>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</si>
  <si>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</si>
  <si>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</si>
  <si>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</si>
  <si>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</si>
  <si>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</si>
  <si>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</si>
  <si>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</si>
  <si>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</si>
  <si>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</si>
  <si>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</si>
  <si>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</si>
  <si>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</si>
  <si>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</si>
  <si>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</si>
  <si>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</si>
  <si>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</si>
  <si>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</si>
  <si>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</si>
  <si>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</si>
  <si>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</si>
  <si>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</si>
  <si>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</si>
  <si>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</si>
  <si>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</si>
  <si>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</si>
  <si>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</si>
  <si>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</si>
  <si>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</si>
  <si>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</si>
  <si>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</si>
  <si>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</si>
  <si>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</si>
  <si>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</si>
  <si>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</si>
  <si>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</si>
  <si>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</si>
  <si>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</si>
  <si>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</si>
  <si>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</si>
  <si>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</si>
  <si>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</si>
  <si>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</si>
  <si>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</si>
  <si>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</si>
  <si>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</si>
  <si>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</si>
  <si>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</si>
  <si>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</si>
  <si>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</si>
  <si>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</si>
  <si>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</si>
  <si>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</si>
  <si>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</si>
  <si>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</si>
  <si>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</si>
  <si>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</si>
  <si>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</si>
  <si>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</si>
  <si>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</si>
  <si>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</si>
  <si>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</si>
  <si>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</si>
  <si>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</si>
  <si>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</si>
  <si>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</si>
  <si>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</si>
  <si>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</si>
  <si>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</si>
  <si>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</si>
  <si>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</si>
  <si>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</si>
  <si>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</si>
  <si>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</si>
  <si>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</si>
  <si>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</si>
  <si>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</si>
  <si>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</si>
  <si>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</si>
  <si>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</si>
  <si>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</si>
  <si>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</si>
  <si>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</si>
  <si>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</si>
  <si>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</si>
  <si>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</si>
  <si>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</si>
  <si>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</si>
  <si>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</si>
  <si>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</si>
  <si>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</si>
  <si>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</si>
  <si>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</si>
  <si>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</si>
  <si>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</si>
  <si>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</si>
  <si>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</si>
  <si>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</si>
  <si>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</si>
  <si>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</si>
  <si>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</si>
  <si>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</si>
  <si>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</si>
  <si>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</si>
  <si>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</si>
  <si>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</si>
  <si>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</si>
  <si>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</si>
  <si>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</si>
  <si>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</si>
  <si>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</si>
  <si>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</si>
  <si>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</si>
  <si>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</si>
  <si>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</si>
  <si>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</si>
  <si>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</si>
  <si>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</si>
  <si>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</si>
  <si>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</si>
  <si>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</si>
  <si>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</si>
  <si>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</si>
  <si>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</si>
  <si>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</si>
  <si>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</si>
  <si>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</si>
  <si>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</si>
  <si>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</si>
  <si>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</si>
  <si>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</si>
  <si>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</si>
  <si>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</si>
  <si>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</si>
  <si>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</si>
  <si>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</si>
  <si>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</si>
  <si>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</si>
  <si>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</si>
  <si>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</si>
  <si>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</si>
  <si>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</si>
  <si>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</si>
  <si>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</si>
  <si>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</si>
  <si>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</si>
  <si>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</si>
  <si>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</si>
  <si>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</si>
  <si>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</si>
  <si>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</si>
  <si>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</si>
  <si>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</si>
  <si>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</si>
  <si>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</si>
  <si>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</si>
  <si>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</si>
  <si>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</si>
  <si>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</si>
  <si>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</si>
  <si>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</si>
  <si>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</si>
  <si>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</si>
  <si>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</si>
  <si>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</si>
  <si>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</si>
  <si>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</si>
  <si>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</si>
  <si>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</si>
  <si>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</si>
  <si>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</si>
  <si>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</si>
  <si>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</si>
  <si>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</si>
  <si>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</si>
  <si>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</si>
  <si>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</si>
  <si>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</si>
  <si>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</si>
  <si>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</si>
  <si>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</si>
  <si>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</si>
  <si>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</si>
  <si>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</si>
  <si>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</si>
  <si>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</si>
  <si>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</si>
  <si>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</si>
  <si>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</si>
  <si>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</si>
  <si>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</si>
  <si>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</si>
  <si>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</si>
  <si>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</si>
  <si>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</si>
  <si>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</si>
  <si>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</si>
  <si>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</si>
  <si>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</si>
  <si>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</si>
  <si>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</si>
  <si>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</si>
  <si>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</si>
  <si>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</si>
  <si>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</si>
  <si>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</si>
  <si>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</si>
  <si>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</si>
  <si>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</si>
  <si>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</si>
  <si>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</si>
  <si>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</si>
  <si>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</si>
  <si>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</si>
  <si>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</si>
  <si>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</si>
  <si>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</si>
  <si>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</si>
  <si>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</si>
  <si>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</si>
  <si>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</si>
  <si>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</si>
  <si>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</si>
  <si>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</si>
  <si>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</si>
  <si>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</si>
  <si>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</si>
  <si>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</si>
  <si>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</si>
  <si>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</si>
  <si>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</si>
  <si>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</si>
  <si>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</si>
  <si>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</si>
  <si>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</si>
  <si>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</si>
  <si>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</si>
  <si>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</si>
  <si>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</si>
  <si>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</si>
  <si>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</si>
  <si>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</si>
  <si>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</si>
  <si>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</si>
  <si>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</si>
  <si>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</si>
  <si>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</si>
  <si>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</si>
  <si>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</si>
  <si>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</si>
  <si>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</si>
  <si>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</si>
  <si>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</si>
  <si>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</si>
  <si>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</si>
  <si>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</si>
  <si>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</si>
  <si>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</si>
  <si>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</si>
  <si>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</si>
  <si>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</si>
  <si>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</si>
  <si>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</si>
  <si>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</si>
  <si>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</si>
  <si>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</si>
  <si>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</si>
  <si>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</si>
  <si>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</si>
  <si>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</si>
  <si>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</si>
  <si>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</si>
  <si>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</si>
  <si>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</si>
  <si>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</si>
  <si>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</si>
  <si>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</si>
  <si>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</si>
  <si>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</si>
  <si>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</si>
  <si>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</si>
  <si>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</si>
  <si>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</si>
  <si>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</si>
  <si>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</si>
  <si>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</si>
  <si>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</si>
  <si>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</si>
  <si>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</si>
  <si>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</si>
  <si>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</si>
  <si>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</si>
  <si>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</si>
  <si>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</si>
  <si>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</si>
  <si>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</si>
  <si>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</si>
  <si>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</si>
  <si>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</si>
  <si>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</si>
  <si>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</si>
  <si>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</si>
  <si>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</si>
  <si>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</si>
  <si>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</si>
  <si>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</si>
  <si>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</si>
  <si>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</si>
  <si>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</si>
  <si>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</si>
  <si>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</si>
  <si>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</si>
  <si>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</si>
  <si>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</si>
  <si>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</si>
  <si>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</si>
  <si>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</si>
  <si>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</si>
  <si>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</si>
  <si>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</si>
  <si>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</si>
  <si>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</si>
  <si>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</si>
  <si>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</si>
  <si>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</si>
  <si>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</si>
  <si>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</si>
  <si>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</si>
  <si>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</si>
  <si>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</si>
  <si>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</si>
  <si>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</si>
  <si>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</si>
  <si>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</si>
  <si>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</si>
  <si>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</si>
  <si>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</si>
  <si>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</si>
  <si>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</si>
  <si>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</si>
  <si>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</si>
  <si>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</si>
  <si>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</si>
  <si>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</si>
  <si>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</si>
  <si>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</si>
  <si>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</si>
  <si>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</si>
  <si>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</si>
  <si>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</si>
  <si>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</si>
  <si>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</si>
  <si>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</si>
  <si>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</si>
  <si>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</si>
  <si>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</si>
  <si>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</si>
  <si>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</si>
  <si>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</si>
  <si>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</si>
  <si>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</si>
  <si>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</si>
  <si>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</si>
  <si>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</si>
  <si>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</si>
  <si>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</si>
  <si>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</si>
  <si>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</si>
  <si>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</si>
  <si>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</si>
  <si>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</si>
  <si>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</si>
  <si>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</si>
  <si>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</si>
  <si>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</si>
  <si>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</si>
  <si>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</si>
  <si>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</si>
  <si>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</si>
  <si>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</si>
  <si>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</si>
  <si>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</si>
  <si>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</si>
  <si>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</si>
  <si>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</si>
  <si>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</si>
  <si>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</si>
  <si>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</si>
  <si>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</si>
  <si>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</si>
  <si>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</si>
  <si>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</si>
  <si>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</si>
  <si>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</si>
  <si>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</si>
  <si>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</si>
  <si>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</si>
  <si>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</si>
  <si>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</si>
  <si>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</si>
  <si>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</si>
  <si>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</si>
  <si>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</si>
  <si>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</si>
  <si>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</si>
  <si>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</si>
  <si>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</si>
  <si>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</si>
  <si>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</si>
  <si>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</si>
  <si>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</si>
  <si>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</si>
  <si>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</si>
  <si>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</si>
  <si>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</si>
  <si>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</si>
  <si>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</si>
  <si>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</si>
  <si>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</si>
  <si>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</si>
  <si>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</si>
  <si>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</si>
  <si>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</si>
  <si>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</si>
  <si>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</si>
  <si>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</si>
  <si>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</si>
  <si>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</si>
  <si>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</si>
  <si>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</si>
  <si>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</si>
  <si>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</si>
  <si>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</si>
  <si>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</si>
  <si>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</si>
  <si>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</si>
  <si>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</si>
  <si>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</si>
  <si>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</si>
  <si>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</si>
  <si>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</si>
  <si>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</si>
  <si>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</si>
  <si>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</si>
  <si>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</si>
  <si>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</si>
  <si>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</si>
  <si>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</si>
  <si>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</si>
  <si>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</si>
  <si>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</si>
  <si>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</si>
  <si>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</si>
  <si>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</si>
  <si>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</si>
  <si>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</si>
  <si>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</si>
  <si>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</si>
  <si>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</si>
  <si>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</si>
  <si>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</si>
  <si>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</si>
  <si>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</si>
  <si>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</si>
  <si>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</si>
  <si>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</si>
  <si>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</si>
  <si>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</si>
  <si>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</si>
  <si>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</si>
  <si>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</si>
  <si>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</si>
  <si>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</si>
  <si>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</si>
  <si>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</si>
  <si>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</si>
  <si>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</si>
  <si>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</si>
  <si>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</si>
  <si>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</si>
  <si>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</si>
  <si>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</si>
  <si>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</si>
  <si>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</si>
  <si>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</si>
  <si>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</si>
  <si>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</si>
  <si>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</si>
  <si>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</si>
  <si>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</si>
  <si>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</si>
  <si>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</si>
  <si>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</si>
  <si>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</si>
  <si>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</si>
  <si>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</si>
  <si>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</si>
  <si>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</si>
  <si>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</si>
  <si>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</si>
  <si>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</si>
  <si>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</si>
  <si>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</si>
  <si>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</si>
  <si>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</si>
  <si>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</si>
  <si>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</si>
  <si>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</si>
  <si>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</si>
  <si>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</si>
  <si>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</si>
  <si>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</si>
  <si>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</si>
  <si>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</si>
  <si>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</si>
  <si>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</si>
  <si>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</si>
  <si>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</si>
  <si>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</si>
  <si>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</si>
  <si>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</si>
  <si>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</si>
  <si>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</si>
  <si>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</si>
  <si>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</si>
  <si>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</si>
  <si>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</si>
  <si>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</si>
  <si>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</si>
  <si>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</si>
  <si>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</si>
  <si>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</si>
  <si>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</si>
  <si>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</si>
  <si>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</si>
  <si>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</si>
  <si>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</si>
  <si>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</si>
  <si>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</si>
  <si>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</si>
  <si>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</si>
  <si>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</si>
  <si>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</si>
  <si>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</si>
  <si>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</si>
  <si>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</si>
  <si>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</si>
  <si>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</si>
  <si>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</si>
  <si>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</si>
  <si>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</si>
  <si>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</si>
  <si>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</si>
  <si>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</si>
  <si>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</si>
  <si>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</si>
  <si>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</si>
  <si>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</si>
  <si>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</si>
  <si>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</si>
  <si>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</si>
  <si>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</si>
  <si>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</si>
  <si>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</si>
  <si>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</si>
  <si>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</si>
  <si>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</si>
  <si>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</si>
  <si>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</si>
  <si>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</si>
  <si>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</si>
  <si>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</si>
  <si>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</si>
  <si>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</si>
  <si>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</si>
  <si>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</si>
  <si>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</si>
  <si>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</si>
  <si>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</si>
  <si>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</si>
  <si>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</si>
  <si>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</si>
  <si>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</si>
  <si>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</si>
  <si>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</si>
  <si>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</si>
  <si>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</si>
  <si>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</si>
  <si>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</si>
  <si>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</si>
  <si>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</si>
  <si>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</si>
  <si>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</si>
  <si>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</si>
  <si>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</si>
  <si>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</si>
  <si>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</si>
  <si>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</si>
  <si>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</si>
  <si>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</si>
  <si>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</si>
  <si>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</si>
  <si>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</si>
  <si>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</si>
  <si>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</si>
  <si>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</si>
  <si>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</si>
  <si>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</si>
  <si>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</si>
  <si>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</si>
  <si>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</si>
  <si>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</si>
  <si>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</si>
  <si>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</si>
  <si>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</si>
  <si>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</si>
  <si>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</si>
  <si>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</si>
  <si>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</si>
  <si>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</si>
  <si>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</si>
  <si>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</si>
  <si>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</si>
  <si>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</si>
  <si>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</si>
  <si>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</si>
  <si>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</si>
  <si>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</si>
  <si>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</si>
  <si>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</si>
  <si>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</si>
  <si>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</si>
  <si>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</si>
  <si>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</si>
  <si>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</si>
  <si>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</si>
  <si>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</si>
  <si>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</si>
  <si>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</si>
  <si>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</si>
  <si>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</si>
  <si>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</si>
  <si>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</si>
  <si>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</si>
  <si>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</si>
  <si>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</si>
  <si>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</si>
  <si>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</si>
  <si>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</si>
  <si>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</si>
  <si>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</si>
  <si>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</si>
  <si>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</si>
  <si>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</si>
  <si>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</si>
  <si>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</si>
  <si>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</si>
  <si>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</si>
  <si>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</si>
  <si>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</si>
  <si>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</si>
  <si>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</si>
  <si>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</si>
  <si>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</si>
  <si>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</si>
  <si>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</si>
  <si>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</si>
  <si>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</si>
  <si>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</si>
  <si>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</si>
  <si>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</si>
  <si>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</si>
  <si>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</si>
  <si>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</si>
  <si>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</si>
  <si>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</si>
  <si>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</si>
  <si>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</si>
  <si>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</si>
  <si>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</si>
  <si>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</si>
  <si>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</si>
  <si>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</si>
  <si>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</si>
  <si>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</si>
  <si>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</si>
  <si>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</si>
  <si>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</si>
  <si>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</si>
  <si>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</si>
  <si>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</si>
  <si>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</si>
  <si>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</si>
  <si>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</si>
  <si>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</si>
  <si>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</si>
  <si>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</si>
  <si>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</si>
  <si>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</si>
  <si>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</si>
  <si>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</si>
  <si>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</si>
  <si>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</si>
  <si>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</si>
  <si>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</si>
  <si>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</si>
  <si>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</si>
  <si>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</si>
  <si>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</si>
  <si>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</si>
  <si>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</si>
  <si>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</si>
  <si>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</si>
  <si>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</si>
  <si>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</si>
  <si>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</si>
  <si>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</si>
  <si>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</si>
  <si>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</si>
  <si>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</si>
  <si>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</si>
  <si>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</si>
  <si>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</si>
  <si>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</si>
  <si>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</si>
  <si>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</si>
  <si>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</si>
  <si>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</si>
  <si>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</si>
  <si>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</si>
  <si>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</si>
  <si>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</si>
  <si>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</si>
  <si>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</si>
  <si>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</si>
  <si>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</si>
  <si>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</si>
  <si>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</si>
  <si>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</si>
  <si>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</si>
  <si>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</si>
  <si>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</si>
  <si>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</si>
  <si>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</si>
  <si>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</si>
  <si>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</si>
  <si>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</si>
  <si>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</si>
  <si>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</si>
  <si>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</si>
  <si>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</si>
  <si>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</si>
  <si>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</si>
  <si>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</si>
  <si>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</si>
  <si>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</si>
  <si>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</si>
  <si>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</si>
  <si>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</si>
  <si>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</si>
  <si>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</si>
  <si>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</si>
  <si>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</si>
  <si>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</si>
  <si>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</si>
  <si>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</si>
  <si>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</si>
  <si>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</si>
  <si>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</si>
  <si>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</si>
  <si>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</si>
  <si>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</si>
  <si>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</si>
  <si>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</si>
  <si>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</si>
  <si>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</si>
  <si>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</si>
  <si>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</si>
  <si>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</si>
  <si>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</si>
  <si>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</si>
  <si>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</si>
  <si>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</si>
  <si>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</si>
  <si>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</si>
  <si>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</si>
  <si>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</si>
  <si>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</si>
  <si>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</si>
  <si>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</si>
  <si>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</si>
  <si>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</si>
  <si>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</si>
  <si>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</si>
  <si>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</si>
  <si>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</si>
  <si>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</si>
  <si>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</si>
  <si>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</si>
  <si>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</si>
  <si>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</si>
  <si>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</si>
  <si>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</si>
  <si>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</si>
  <si>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</si>
  <si>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</si>
  <si>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</si>
  <si>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</si>
  <si>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</si>
  <si>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</si>
  <si>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</si>
  <si>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</si>
  <si>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</si>
  <si>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</si>
  <si>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</si>
  <si>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</si>
  <si>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</si>
  <si>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</si>
  <si>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</si>
  <si>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</si>
  <si>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</si>
  <si>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</si>
  <si>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</si>
  <si>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</si>
  <si>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</si>
  <si>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</si>
  <si>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</si>
  <si>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</si>
  <si>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</si>
  <si>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</si>
  <si>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</si>
  <si>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</si>
  <si>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</si>
  <si>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</si>
  <si>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</si>
  <si>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</si>
  <si>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</si>
  <si>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</si>
  <si>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</si>
  <si>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</si>
  <si>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</si>
  <si>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</si>
  <si>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</si>
  <si>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</si>
  <si>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</si>
  <si>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</si>
  <si>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</si>
  <si>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</si>
  <si>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</si>
  <si>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</si>
  <si>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</si>
  <si>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</si>
  <si>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</si>
  <si>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</si>
  <si>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</si>
  <si>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</si>
  <si>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</si>
  <si>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</si>
  <si>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</si>
  <si>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</si>
  <si>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</si>
  <si>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</si>
  <si>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</si>
  <si>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</si>
  <si>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</si>
  <si>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</si>
  <si>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</si>
  <si>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</si>
  <si>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</si>
  <si>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</si>
  <si>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</si>
  <si>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</si>
  <si>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</si>
  <si>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</si>
  <si>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</si>
  <si>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</si>
  <si>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</si>
  <si>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</si>
  <si>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</si>
  <si>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</si>
  <si>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</si>
  <si>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</si>
  <si>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</si>
  <si>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</si>
  <si>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</si>
  <si>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</si>
  <si>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</si>
  <si>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</si>
  <si>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</si>
  <si>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</si>
  <si>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</si>
  <si>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</si>
  <si>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</si>
  <si>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</si>
  <si>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</si>
  <si>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</si>
  <si>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</si>
  <si>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</si>
  <si>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</si>
  <si>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</si>
  <si>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</si>
  <si>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</si>
  <si>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</si>
  <si>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</si>
  <si>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</si>
  <si>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</si>
  <si>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</si>
  <si>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</si>
  <si>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</si>
  <si>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</si>
  <si>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</si>
  <si>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</si>
  <si>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</si>
  <si>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</si>
  <si>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</si>
  <si>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</si>
  <si>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</si>
  <si>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</si>
  <si>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</si>
  <si>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</si>
  <si>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</si>
  <si>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</si>
  <si>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</si>
  <si>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</si>
  <si>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</si>
  <si>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</si>
  <si>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</si>
  <si>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</si>
  <si>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</si>
  <si>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</si>
  <si>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</si>
  <si>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</si>
  <si>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</si>
  <si>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</si>
  <si>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</si>
  <si>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</si>
  <si>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</si>
  <si>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</si>
  <si>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</si>
  <si>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</si>
  <si>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</si>
  <si>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</si>
  <si>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</si>
  <si>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</si>
  <si>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</si>
  <si>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</si>
  <si>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</si>
  <si>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</si>
  <si>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</si>
  <si>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</si>
  <si>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</si>
  <si>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</si>
  <si>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</si>
  <si>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</si>
  <si>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</si>
  <si>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</si>
  <si>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</si>
  <si>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</si>
  <si>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</si>
  <si>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</si>
  <si>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</si>
  <si>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</si>
  <si>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</si>
  <si>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</si>
  <si>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</si>
  <si>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</si>
  <si>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</si>
  <si>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</si>
  <si>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</si>
  <si>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</si>
  <si>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</si>
  <si>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</si>
  <si>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</si>
  <si>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</si>
  <si>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</si>
  <si>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</si>
  <si>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</si>
  <si>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</si>
  <si>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</si>
  <si>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</si>
  <si>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</si>
  <si>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</si>
  <si>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</si>
  <si>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</si>
  <si>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</si>
  <si>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</si>
  <si>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</si>
  <si>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</si>
  <si>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</si>
  <si>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</si>
  <si>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</si>
  <si>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</si>
  <si>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</si>
  <si>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</si>
  <si>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</si>
  <si>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</si>
  <si>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</si>
  <si>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</si>
  <si>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</si>
  <si>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</si>
  <si>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</si>
  <si>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</si>
  <si>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</si>
  <si>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</si>
  <si>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</si>
  <si>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</si>
  <si>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</si>
  <si>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</si>
  <si>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</si>
  <si>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</si>
  <si>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</si>
  <si>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</si>
  <si>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</si>
  <si>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</si>
  <si>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</si>
  <si>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</si>
  <si>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</si>
  <si>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</si>
  <si>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</si>
  <si>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</si>
  <si>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</si>
  <si>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</si>
  <si>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</si>
  <si>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</si>
  <si>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</si>
  <si>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</si>
  <si>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</si>
  <si>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</si>
  <si>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</si>
  <si>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</si>
  <si>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</si>
  <si>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</si>
  <si>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</si>
  <si>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</si>
  <si>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</si>
  <si>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</si>
  <si>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</si>
  <si>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</si>
  <si>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</si>
  <si>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</si>
  <si>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</si>
  <si>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</si>
  <si>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</si>
  <si>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</si>
  <si>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</si>
  <si>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</si>
  <si>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</si>
  <si>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</si>
  <si>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</si>
  <si>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</si>
  <si>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</si>
  <si>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</si>
  <si>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</si>
  <si>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</si>
  <si>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</si>
  <si>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</si>
  <si>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</si>
  <si>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</si>
  <si>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</si>
  <si>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</si>
  <si>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</si>
  <si>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</si>
  <si>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</si>
  <si>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</si>
  <si>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</si>
  <si>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</si>
  <si>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</si>
  <si>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</si>
  <si>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</si>
  <si>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</si>
  <si>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</si>
  <si>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</si>
  <si>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</si>
  <si>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</si>
  <si>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</si>
  <si>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</si>
  <si>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</si>
  <si>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</si>
  <si>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</si>
  <si>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</si>
  <si>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</si>
  <si>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</si>
  <si>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</si>
  <si>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</si>
  <si>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</si>
  <si>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</si>
  <si>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</si>
  <si>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</si>
  <si>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</si>
  <si>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</si>
  <si>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</si>
  <si>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</si>
  <si>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</si>
  <si>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</si>
  <si>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</si>
  <si>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</si>
  <si>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</si>
  <si>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</si>
  <si>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</si>
  <si>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</si>
  <si>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</si>
  <si>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</si>
  <si>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</si>
  <si>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</si>
  <si>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</si>
  <si>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</si>
  <si>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</si>
  <si>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</si>
  <si>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</si>
  <si>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</si>
  <si>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</si>
  <si>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</si>
  <si>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</si>
  <si>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</si>
  <si>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</si>
  <si>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</si>
  <si>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</si>
  <si>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</si>
  <si>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</si>
  <si>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</si>
  <si>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</si>
  <si>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</si>
  <si>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</si>
  <si>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</si>
  <si>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</si>
  <si>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</si>
  <si>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</si>
  <si>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</si>
  <si>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</si>
  <si>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</si>
  <si>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</si>
  <si>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</si>
  <si>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</si>
  <si>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</si>
  <si>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</si>
  <si>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</si>
  <si>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</si>
  <si>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</si>
  <si>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</si>
  <si>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</si>
  <si>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</si>
  <si>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</si>
  <si>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</si>
  <si>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</si>
  <si>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</si>
  <si>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</si>
  <si>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</si>
  <si>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</si>
  <si>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</si>
  <si>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</si>
  <si>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</si>
  <si>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</si>
  <si>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</si>
  <si>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</si>
  <si>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</si>
  <si>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</si>
  <si>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</si>
  <si>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</si>
  <si>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</si>
  <si>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</si>
  <si>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</si>
  <si>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</si>
  <si>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</si>
  <si>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</si>
  <si>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</si>
  <si>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</si>
  <si>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</si>
  <si>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</si>
  <si>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</si>
  <si>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</si>
  <si>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</si>
  <si>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</si>
  <si>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</si>
  <si>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</si>
  <si>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</si>
  <si>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</si>
  <si>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</si>
  <si>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</si>
  <si>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</si>
  <si>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</si>
  <si>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</si>
  <si>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</si>
  <si>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</si>
  <si>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</si>
  <si>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</si>
  <si>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</si>
  <si>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</si>
  <si>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</si>
  <si>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</si>
  <si>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</si>
  <si>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</si>
  <si>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</si>
  <si>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</si>
  <si>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</si>
  <si>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</si>
  <si>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</si>
  <si>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</si>
  <si>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</si>
  <si>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</si>
  <si>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</si>
  <si>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</si>
  <si>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</si>
  <si>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</si>
  <si>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</si>
  <si>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</si>
  <si>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</si>
  <si>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</si>
  <si>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</si>
  <si>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</si>
  <si>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</si>
  <si>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</si>
  <si>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</si>
  <si>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</si>
  <si>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</si>
  <si>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</si>
  <si>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</si>
  <si>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</si>
  <si>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</si>
  <si>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</si>
  <si>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</si>
  <si>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</si>
  <si>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</si>
  <si>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</si>
  <si>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</si>
  <si>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</si>
  <si>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</si>
  <si>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</si>
  <si>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</si>
  <si>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</si>
  <si>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</si>
  <si>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</si>
  <si>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</si>
  <si>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</si>
  <si>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</si>
  <si>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</si>
  <si>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</si>
  <si>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</si>
  <si>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</si>
  <si>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</si>
  <si>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</si>
  <si>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</si>
  <si>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</si>
  <si>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</si>
  <si>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</si>
  <si>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</si>
  <si>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</si>
  <si>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</si>
  <si>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</si>
  <si>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</si>
  <si>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</si>
  <si>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</si>
  <si>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</si>
  <si>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</si>
  <si>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</si>
  <si>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</si>
  <si>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</si>
  <si>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</si>
  <si>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</si>
  <si>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</si>
  <si>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</si>
  <si>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</si>
  <si>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</si>
  <si>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</si>
  <si>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</si>
  <si>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</si>
  <si>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</si>
  <si>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</si>
  <si>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</si>
  <si>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</si>
  <si>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</si>
  <si>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</si>
  <si>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</si>
  <si>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</si>
  <si>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</si>
  <si>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</si>
  <si>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</si>
  <si>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</si>
  <si>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</si>
  <si>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</si>
  <si>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</si>
  <si>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</si>
  <si>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</si>
  <si>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</si>
  <si>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</si>
  <si>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</si>
  <si>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</si>
  <si>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</si>
  <si>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</si>
  <si>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</si>
  <si>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</si>
  <si>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</si>
  <si>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</si>
  <si>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</si>
  <si>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</si>
  <si>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</si>
  <si>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</si>
  <si>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</si>
  <si>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</si>
  <si>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</si>
  <si>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</si>
  <si>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</si>
  <si>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</si>
  <si>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</si>
  <si>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</si>
  <si>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</si>
  <si>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</si>
  <si>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</si>
  <si>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</si>
  <si>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</si>
  <si>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</si>
  <si>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</si>
  <si>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</si>
  <si>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</si>
  <si>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</si>
  <si>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</si>
  <si>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</si>
  <si>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</si>
  <si>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</si>
  <si>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</si>
  <si>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</si>
  <si>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</si>
  <si>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</si>
  <si>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</si>
  <si>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</si>
  <si>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</si>
  <si>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</si>
  <si>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</si>
  <si>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</si>
  <si>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</si>
  <si>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</si>
  <si>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</si>
  <si>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</si>
  <si>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</si>
  <si>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</si>
  <si>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</si>
  <si>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</si>
  <si>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</si>
  <si>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</si>
  <si>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</si>
  <si>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</si>
  <si>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</si>
  <si>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</si>
  <si>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</si>
  <si>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</si>
  <si>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</si>
  <si>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</si>
  <si>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</si>
  <si>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</si>
  <si>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</si>
  <si>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</si>
  <si>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</si>
  <si>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</si>
  <si>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</si>
  <si>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</si>
  <si>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</si>
  <si>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</si>
  <si>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</si>
  <si>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</si>
  <si>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</si>
  <si>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</si>
  <si>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</si>
  <si>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</si>
  <si>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</si>
  <si>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</si>
  <si>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</si>
  <si>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</si>
  <si>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</si>
  <si>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</si>
  <si>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</si>
  <si>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</si>
  <si>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</si>
  <si>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</si>
  <si>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</si>
  <si>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</si>
  <si>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</si>
  <si>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</si>
  <si>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</si>
  <si>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</si>
  <si>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</si>
  <si>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</si>
  <si>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</si>
  <si>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</si>
  <si>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</si>
  <si>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</si>
  <si>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</si>
  <si>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</si>
  <si>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</si>
  <si>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</si>
  <si>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</si>
  <si>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</si>
  <si>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</si>
  <si>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</si>
  <si>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</si>
  <si>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</si>
  <si>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</si>
  <si>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</si>
  <si>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</si>
  <si>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</si>
  <si>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</si>
  <si>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</si>
  <si>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</si>
  <si>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</si>
  <si>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</si>
  <si>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</si>
  <si>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</si>
  <si>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</si>
  <si>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</si>
  <si>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</si>
  <si>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</si>
  <si>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</si>
  <si>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</si>
  <si>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</si>
  <si>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</si>
  <si>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</si>
  <si>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</si>
  <si>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</si>
  <si>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</si>
  <si>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</si>
  <si>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</si>
  <si>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</si>
  <si>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</si>
  <si>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</si>
  <si>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</si>
  <si>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</si>
  <si>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</si>
  <si>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</si>
  <si>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</si>
  <si>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</si>
  <si>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</si>
  <si>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</si>
  <si>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</si>
  <si>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</si>
  <si>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</si>
  <si>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</si>
  <si>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</si>
  <si>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</si>
  <si>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</si>
  <si>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</si>
  <si>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</si>
  <si>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</si>
  <si>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</si>
  <si>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</si>
  <si>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</si>
  <si>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</si>
  <si>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</si>
  <si>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</si>
  <si>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</si>
  <si>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</si>
  <si>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</si>
  <si>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</si>
  <si>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</si>
  <si>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</si>
  <si>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</si>
  <si>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</si>
  <si>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</si>
  <si>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</si>
  <si>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</si>
  <si>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</si>
  <si>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</si>
  <si>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</si>
  <si>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</si>
  <si>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</si>
  <si>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</si>
  <si>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</si>
  <si>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</si>
  <si>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</si>
  <si>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</si>
  <si>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</si>
  <si>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</si>
  <si>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</si>
  <si>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</si>
  <si>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</si>
  <si>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</si>
  <si>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</si>
  <si>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</si>
  <si>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</si>
  <si>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</si>
  <si>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</si>
  <si>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</si>
  <si>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</si>
  <si>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</si>
  <si>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</si>
  <si>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</si>
  <si>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</si>
  <si>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</si>
  <si>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</si>
  <si>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</si>
  <si>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</si>
  <si>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</si>
  <si>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</si>
  <si>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</si>
  <si>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</si>
  <si>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</si>
  <si>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</si>
  <si>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</si>
  <si>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</si>
  <si>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</si>
  <si>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</si>
  <si>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</si>
  <si>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</si>
  <si>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</si>
  <si>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</si>
  <si>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</si>
  <si>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</si>
  <si>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</si>
  <si>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</si>
  <si>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</si>
  <si>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</si>
  <si>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</si>
  <si>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</si>
  <si>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</si>
  <si>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</si>
  <si>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</si>
  <si>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</si>
  <si>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</si>
  <si>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</si>
  <si>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</si>
  <si>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</si>
  <si>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</si>
  <si>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</si>
  <si>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</si>
  <si>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</si>
  <si>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</si>
  <si>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</si>
  <si>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</si>
  <si>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</si>
  <si>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</si>
  <si>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</si>
  <si>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</si>
  <si>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</si>
  <si>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</si>
  <si>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</si>
  <si>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</si>
  <si>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</si>
  <si>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</si>
  <si>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</si>
  <si>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</si>
  <si>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</si>
  <si>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</si>
  <si>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</si>
  <si>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</si>
  <si>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</si>
  <si>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</si>
  <si>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</si>
  <si>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</si>
  <si>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</si>
  <si>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</si>
  <si>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</si>
  <si>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</si>
  <si>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</si>
  <si>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</si>
  <si>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</si>
  <si>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</si>
  <si>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</si>
  <si>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</si>
  <si>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</si>
  <si>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</si>
  <si>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</si>
  <si>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</si>
  <si>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</si>
  <si>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</si>
  <si>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</si>
  <si>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</si>
  <si>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</si>
  <si>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</si>
  <si>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</si>
  <si>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</si>
  <si>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</si>
  <si>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</si>
  <si>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</si>
  <si>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</si>
  <si>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</si>
  <si>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</si>
  <si>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</si>
  <si>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</si>
  <si>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</si>
  <si>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</si>
  <si>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</si>
  <si>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</si>
  <si>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</si>
  <si>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</si>
  <si>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</si>
  <si>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</si>
  <si>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</si>
  <si>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</si>
  <si>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</si>
  <si>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</si>
  <si>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</si>
  <si>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</si>
  <si>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</si>
  <si>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</si>
  <si>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</si>
  <si>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</si>
  <si>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</si>
  <si>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</si>
  <si>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</si>
  <si>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</si>
  <si>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</si>
  <si>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</si>
  <si>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</si>
  <si>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</si>
  <si>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</si>
  <si>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</si>
  <si>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</si>
  <si>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</si>
  <si>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</si>
  <si>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</si>
  <si>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</si>
  <si>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</si>
  <si>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</si>
  <si>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</si>
  <si>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</si>
  <si>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</si>
  <si>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</si>
  <si>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</si>
  <si>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</si>
  <si>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</si>
  <si>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</si>
  <si>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</si>
  <si>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</si>
  <si>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</si>
  <si>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</si>
  <si>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</si>
  <si>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</si>
  <si>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</si>
  <si>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</si>
  <si>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</si>
  <si>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</si>
  <si>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</si>
  <si>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</si>
  <si>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</si>
  <si>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</si>
  <si>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</si>
  <si>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</si>
  <si>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</si>
  <si>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</si>
  <si>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</si>
  <si>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</si>
  <si>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</si>
  <si>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</si>
  <si>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</si>
  <si>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</si>
  <si>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</si>
  <si>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</si>
  <si>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</si>
  <si>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</si>
  <si>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</si>
  <si>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</si>
  <si>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</si>
  <si>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</si>
  <si>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</si>
  <si>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</si>
  <si>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</si>
  <si>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</si>
  <si>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</si>
  <si>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</si>
  <si>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</si>
  <si>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</si>
  <si>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</si>
  <si>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</si>
  <si>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</si>
  <si>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</si>
  <si>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</si>
  <si>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</si>
  <si>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</si>
  <si>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</si>
  <si>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</si>
  <si>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</si>
  <si>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</si>
  <si>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</si>
  <si>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</si>
  <si>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</si>
  <si>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</si>
  <si>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</si>
  <si>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</si>
  <si>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</si>
  <si>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</si>
  <si>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</si>
  <si>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</si>
  <si>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</si>
  <si>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</si>
  <si>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</si>
  <si>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</si>
  <si>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</si>
  <si>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</si>
  <si>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</si>
  <si>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</si>
  <si>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</si>
  <si>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</si>
  <si>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</si>
  <si>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</si>
  <si>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</si>
  <si>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</si>
  <si>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</si>
  <si>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</si>
  <si>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</si>
  <si>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</si>
  <si>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</si>
  <si>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</si>
  <si>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</si>
  <si>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</si>
  <si>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</si>
  <si>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</si>
  <si>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</si>
  <si>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</si>
  <si>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</si>
  <si>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</si>
  <si>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</si>
  <si>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</si>
  <si>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</si>
  <si>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</si>
  <si>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</si>
  <si>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</si>
  <si>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</si>
  <si>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</si>
  <si>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</si>
  <si>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</si>
  <si>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</si>
  <si>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</si>
  <si>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</si>
  <si>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</si>
  <si>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</si>
  <si>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</si>
  <si>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</si>
  <si>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</si>
  <si>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</si>
  <si>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</si>
  <si>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</si>
  <si>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</si>
  <si>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</si>
  <si>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</si>
  <si>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</si>
  <si>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</si>
  <si>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</si>
  <si>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</si>
  <si>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</si>
  <si>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</si>
  <si>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</si>
  <si>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</si>
  <si>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</si>
  <si>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</si>
  <si>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</si>
  <si>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</si>
  <si>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</si>
  <si>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</si>
  <si>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</si>
  <si>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</si>
  <si>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</si>
  <si>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</si>
  <si>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</si>
  <si>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</si>
  <si>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</si>
  <si>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</si>
  <si>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</si>
  <si>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</si>
  <si>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</si>
  <si>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</si>
  <si>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</si>
  <si>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</si>
  <si>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</si>
  <si>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</si>
  <si>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</si>
  <si>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</si>
  <si>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</si>
  <si>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</si>
  <si>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</si>
  <si>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</si>
  <si>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</si>
  <si>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</si>
  <si>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</si>
  <si>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</si>
  <si>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</si>
  <si>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</si>
  <si>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</si>
  <si>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</si>
  <si>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</si>
  <si>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</si>
  <si>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</si>
  <si>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</si>
  <si>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</si>
  <si>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</si>
  <si>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</si>
  <si>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</si>
  <si>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</si>
  <si>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</si>
  <si>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</si>
  <si>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</si>
  <si>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</si>
  <si>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</si>
  <si>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</si>
  <si>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</si>
  <si>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</si>
  <si>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</si>
  <si>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</si>
  <si>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</si>
  <si>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</si>
  <si>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</si>
  <si>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</si>
  <si>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</si>
  <si>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</si>
  <si>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</si>
  <si>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</si>
  <si>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</si>
  <si>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</si>
  <si>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</si>
  <si>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</si>
  <si>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</si>
  <si>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</si>
  <si>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</si>
  <si>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</si>
  <si>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</si>
  <si>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</si>
  <si>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</si>
  <si>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</si>
  <si>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</si>
  <si>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</si>
  <si>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</si>
  <si>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</si>
  <si>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</si>
  <si>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</si>
  <si>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</si>
  <si>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</si>
  <si>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</si>
  <si>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</si>
  <si>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</si>
  <si>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</si>
  <si>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</si>
  <si>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</si>
  <si>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</si>
  <si>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</si>
  <si>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</si>
  <si>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</si>
  <si>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</si>
  <si>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</si>
  <si>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</si>
  <si>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</si>
  <si>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</si>
  <si>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</si>
  <si>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</si>
  <si>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</si>
  <si>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</si>
  <si>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</si>
  <si>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</si>
  <si>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</si>
  <si>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</si>
  <si>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</si>
  <si>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</si>
  <si>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</si>
  <si>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</si>
  <si>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</si>
  <si>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</si>
  <si>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</si>
  <si>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</si>
  <si>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</si>
  <si>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</si>
  <si>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</si>
  <si>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</si>
  <si>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</si>
  <si>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</si>
  <si>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</si>
  <si>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</si>
  <si>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</si>
  <si>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</si>
  <si>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</si>
  <si>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</si>
  <si>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</si>
  <si>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</si>
  <si>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</si>
  <si>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</si>
  <si>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</si>
  <si>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</si>
  <si>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</si>
  <si>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</si>
  <si>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</si>
  <si>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</si>
  <si>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</si>
  <si>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</si>
  <si>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</si>
  <si>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</si>
  <si>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</si>
  <si>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</si>
  <si>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</si>
  <si>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</si>
  <si>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</si>
  <si>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</si>
  <si>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</si>
  <si>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</si>
  <si>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</si>
  <si>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</si>
  <si>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</si>
  <si>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</si>
  <si>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</si>
  <si>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</si>
  <si>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</si>
  <si>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</si>
  <si>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</si>
  <si>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</si>
  <si>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</si>
  <si>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</si>
  <si>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</si>
  <si>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</si>
  <si>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</si>
  <si>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</si>
  <si>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</si>
  <si>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</si>
  <si>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</si>
  <si>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</si>
  <si>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</si>
  <si>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</si>
  <si>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</si>
  <si>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</si>
  <si>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</si>
  <si>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</si>
  <si>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</si>
  <si>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</si>
  <si>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</si>
  <si>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</si>
  <si>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</si>
  <si>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</si>
  <si>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</si>
  <si>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</si>
  <si>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</si>
  <si>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</si>
  <si>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</si>
  <si>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</si>
  <si>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</si>
  <si>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</si>
  <si>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</si>
  <si>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</si>
  <si>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</si>
  <si>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</si>
  <si>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</si>
  <si>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</si>
  <si>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</si>
  <si>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</si>
  <si>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</si>
  <si>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</si>
  <si>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</si>
  <si>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</si>
  <si>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</si>
  <si>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</si>
  <si>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</si>
  <si>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</si>
  <si>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</si>
  <si>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</si>
  <si>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</si>
  <si>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</si>
  <si>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</si>
  <si>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</si>
  <si>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</si>
  <si>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</si>
  <si>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</si>
  <si>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</si>
  <si>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</si>
  <si>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</si>
  <si>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</si>
  <si>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</si>
  <si>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</si>
  <si>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</si>
  <si>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</si>
  <si>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</si>
  <si>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</si>
  <si>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</si>
  <si>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</si>
  <si>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</si>
  <si>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</si>
  <si>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</si>
  <si>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</si>
  <si>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</si>
  <si>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</si>
  <si>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</si>
  <si>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</si>
  <si>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</si>
  <si>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</si>
  <si>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</si>
  <si>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</si>
  <si>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</si>
  <si>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</si>
  <si>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</si>
  <si>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</si>
  <si>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</si>
  <si>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</si>
  <si>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</si>
  <si>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</si>
  <si>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</si>
  <si>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</si>
  <si>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</si>
  <si>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</si>
  <si>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</si>
  <si>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</si>
  <si>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</si>
  <si>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</si>
  <si>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</si>
  <si>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</si>
  <si>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</si>
  <si>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</si>
  <si>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</si>
  <si>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</si>
  <si>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</si>
  <si>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</si>
  <si>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</si>
  <si>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</si>
  <si>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</si>
  <si>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</si>
  <si>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</si>
  <si>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</si>
  <si>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</si>
  <si>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</si>
  <si>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</si>
  <si>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</si>
  <si>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</si>
  <si>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</si>
  <si>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</si>
  <si>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</si>
  <si>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</si>
  <si>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</si>
  <si>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</si>
  <si>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</si>
  <si>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</si>
  <si>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</si>
  <si>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</si>
  <si>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</si>
  <si>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</si>
  <si>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</si>
  <si>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</si>
  <si>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</si>
  <si>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</si>
  <si>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</si>
  <si>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</si>
  <si>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</si>
  <si>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</si>
  <si>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</si>
  <si>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</si>
  <si>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</si>
  <si>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</si>
  <si>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</si>
  <si>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</si>
  <si>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</si>
  <si>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</si>
  <si>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</si>
  <si>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</si>
  <si>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</si>
  <si>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</si>
  <si>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</si>
  <si>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</si>
  <si>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</si>
  <si>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</si>
  <si>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</si>
  <si>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</si>
  <si>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</si>
  <si>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</si>
  <si>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</si>
  <si>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</si>
  <si>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</si>
  <si>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</si>
  <si>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</si>
  <si>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</si>
  <si>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</si>
  <si>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</si>
  <si>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</si>
  <si>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</si>
  <si>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</si>
  <si>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</si>
  <si>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</si>
  <si>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</si>
  <si>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</si>
  <si>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</si>
  <si>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</si>
  <si>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</si>
  <si>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</si>
  <si>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</si>
  <si>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</si>
  <si>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</si>
  <si>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</si>
  <si>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</si>
  <si>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</si>
  <si>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</si>
  <si>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</si>
  <si>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</si>
  <si>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</si>
  <si>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</si>
  <si>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</si>
  <si>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</si>
  <si>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</si>
  <si>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</si>
  <si>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</si>
  <si>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</si>
  <si>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</si>
  <si>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</si>
  <si>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</si>
  <si>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</si>
  <si>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</si>
  <si>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</si>
  <si>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</si>
  <si>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</si>
  <si>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</si>
  <si>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</si>
  <si>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</si>
  <si>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</si>
  <si>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</si>
  <si>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</si>
  <si>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</si>
  <si>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</si>
  <si>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</si>
  <si>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</si>
  <si>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</si>
  <si>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</si>
  <si>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</si>
  <si>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</si>
  <si>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</si>
  <si>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</si>
  <si>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</si>
  <si>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</si>
  <si>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</si>
  <si>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</si>
  <si>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</si>
  <si>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</si>
  <si>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</si>
  <si>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</si>
  <si>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</si>
  <si>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</si>
  <si>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</si>
  <si>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</si>
  <si>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</si>
  <si>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</si>
  <si>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</si>
  <si>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</si>
  <si>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</si>
  <si>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</si>
  <si>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</si>
  <si>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</si>
  <si>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</si>
  <si>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</si>
  <si>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</si>
  <si>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</si>
  <si>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</si>
  <si>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</si>
  <si>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</si>
  <si>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</si>
  <si>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</si>
  <si>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</si>
  <si>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</si>
  <si>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</si>
  <si>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</si>
  <si>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</si>
  <si>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</si>
  <si>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</si>
  <si>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</si>
  <si>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</si>
  <si>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</si>
  <si>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</si>
  <si>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</si>
  <si>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</si>
  <si>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</si>
  <si>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</si>
  <si>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</si>
  <si>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</si>
  <si>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</si>
  <si>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</si>
  <si>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</si>
  <si>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</si>
  <si>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</si>
  <si>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</si>
  <si>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</si>
  <si>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</si>
  <si>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</si>
  <si>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</si>
  <si>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</si>
  <si>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</si>
  <si>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</si>
  <si>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</si>
  <si>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</si>
  <si>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</si>
  <si>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</si>
  <si>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</si>
  <si>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</si>
  <si>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</si>
  <si>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</si>
  <si>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</si>
  <si>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</si>
  <si>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</si>
  <si>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</si>
  <si>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</si>
  <si>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</si>
  <si>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</si>
  <si>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</si>
  <si>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</si>
  <si>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</si>
  <si>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</si>
  <si>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</si>
  <si>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</si>
  <si>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</si>
  <si>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</si>
  <si>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</si>
  <si>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</si>
  <si>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</si>
  <si>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</si>
  <si>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</si>
  <si>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</si>
  <si>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</si>
  <si>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</si>
  <si>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</si>
  <si>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</si>
  <si>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</si>
  <si>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</si>
  <si>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</si>
  <si>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</si>
  <si>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</si>
  <si>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</si>
  <si>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</si>
  <si>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</si>
  <si>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</si>
  <si>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</si>
  <si>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</si>
  <si>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</si>
  <si>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</si>
  <si>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</si>
  <si>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</si>
  <si>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</si>
  <si>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</si>
  <si>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</si>
  <si>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</si>
  <si>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</si>
  <si>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</si>
  <si>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</si>
  <si>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</si>
  <si>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</si>
  <si>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</si>
  <si>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</si>
  <si>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</si>
  <si>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</si>
  <si>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</si>
  <si>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</si>
  <si>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</si>
  <si>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</si>
  <si>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</si>
  <si>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</si>
  <si>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</si>
  <si>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</si>
  <si>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</si>
  <si>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</si>
  <si>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</si>
  <si>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</si>
  <si>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</si>
  <si>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</si>
  <si>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</si>
  <si>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</si>
  <si>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</si>
  <si>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</si>
  <si>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</si>
  <si>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</si>
  <si>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</si>
  <si>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</si>
  <si>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</si>
  <si>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</si>
  <si>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</si>
  <si>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</si>
  <si>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</si>
  <si>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</si>
  <si>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</si>
  <si>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</si>
  <si>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</si>
  <si>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</si>
  <si>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</si>
  <si>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</si>
  <si>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</si>
  <si>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</si>
  <si>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</si>
  <si>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</si>
  <si>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</si>
  <si>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</si>
  <si>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</si>
  <si>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</si>
  <si>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</si>
  <si>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</si>
  <si>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</si>
  <si>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</si>
  <si>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</si>
  <si>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</si>
  <si>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</si>
  <si>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</si>
  <si>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</si>
  <si>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</si>
  <si>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</si>
  <si>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</si>
  <si>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</si>
  <si>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</si>
  <si>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</si>
  <si>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</si>
  <si>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</si>
  <si>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</si>
  <si>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</si>
  <si>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</si>
  <si>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</si>
  <si>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</si>
  <si>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</si>
  <si>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</si>
  <si>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</si>
  <si>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</si>
  <si>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</si>
  <si>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</si>
  <si>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</si>
  <si>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</si>
  <si>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</si>
  <si>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</si>
  <si>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</si>
  <si>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</si>
  <si>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</si>
  <si>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</si>
  <si>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</si>
  <si>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</si>
  <si>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</si>
  <si>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</si>
  <si>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</si>
  <si>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</si>
  <si>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</si>
  <si>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</si>
  <si>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</si>
  <si>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</si>
  <si>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</si>
  <si>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</si>
  <si>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</si>
  <si>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</si>
  <si>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</si>
  <si>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</si>
  <si>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</si>
  <si>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</si>
  <si>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</si>
  <si>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</si>
  <si>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</si>
  <si>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</si>
  <si>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</si>
  <si>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</si>
  <si>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</si>
  <si>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</si>
  <si>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</si>
  <si>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</si>
  <si>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</si>
  <si>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</si>
  <si>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</si>
  <si>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</si>
  <si>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</si>
  <si>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</si>
  <si>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</si>
  <si>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</si>
  <si>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</si>
  <si>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</si>
  <si>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</si>
  <si>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</si>
  <si>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</si>
  <si>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</si>
  <si>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</si>
  <si>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</si>
  <si>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</si>
  <si>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</si>
  <si>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</si>
  <si>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</si>
  <si>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</si>
  <si>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</si>
  <si>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</si>
  <si>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</si>
  <si>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</si>
  <si>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</si>
  <si>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</si>
  <si>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</si>
  <si>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</si>
  <si>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</si>
  <si>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</si>
  <si>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</si>
  <si>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</si>
  <si>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</si>
  <si>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</si>
  <si>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</si>
  <si>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</si>
  <si>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</si>
  <si>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</si>
  <si>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</si>
  <si>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</si>
  <si>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</si>
  <si>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</si>
  <si>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</si>
  <si>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</si>
  <si>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</si>
  <si>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</si>
  <si>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</si>
  <si>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</si>
  <si>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</si>
  <si>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</si>
  <si>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</si>
  <si>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</si>
  <si>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</si>
  <si>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</si>
  <si>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</si>
  <si>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</si>
  <si>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</si>
  <si>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</si>
  <si>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</si>
  <si>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</si>
  <si>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</si>
  <si>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</si>
  <si>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</si>
  <si>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</si>
  <si>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</si>
  <si>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</si>
  <si>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</si>
  <si>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</si>
  <si>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</si>
  <si>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</si>
  <si>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</si>
  <si>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</si>
  <si>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</si>
  <si>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</si>
  <si>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</si>
  <si>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</si>
  <si>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</si>
  <si>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</si>
  <si>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</si>
  <si>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</si>
  <si>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</si>
  <si>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</si>
  <si>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</si>
  <si>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</si>
  <si>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</si>
  <si>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</si>
  <si>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</si>
  <si>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</si>
  <si>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</si>
  <si>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</si>
  <si>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</si>
  <si>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</si>
  <si>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</si>
  <si>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</si>
  <si>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</si>
  <si>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</si>
  <si>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</si>
  <si>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</si>
  <si>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</si>
  <si>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</si>
  <si>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</si>
  <si>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</si>
  <si>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</si>
  <si>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</si>
  <si>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</si>
  <si>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</si>
  <si>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</si>
  <si>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</si>
  <si>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</si>
  <si>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</si>
  <si>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</si>
  <si>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</si>
  <si>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</si>
  <si>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</si>
  <si>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</si>
  <si>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</si>
  <si>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</si>
  <si>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</si>
  <si>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</si>
  <si>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</si>
  <si>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</si>
  <si>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</si>
  <si>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</si>
  <si>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</si>
  <si>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</si>
  <si>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</si>
  <si>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</si>
  <si>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</si>
  <si>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</si>
  <si>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</si>
  <si>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</si>
  <si>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</si>
  <si>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</si>
  <si>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</si>
  <si>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</si>
  <si>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</si>
  <si>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</si>
  <si>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</si>
  <si>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</si>
  <si>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</si>
  <si>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</si>
  <si>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</si>
  <si>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</si>
  <si>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</si>
  <si>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</si>
  <si>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</si>
  <si>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</si>
  <si>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</si>
  <si>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</si>
  <si>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</si>
  <si>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</si>
  <si>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</si>
  <si>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</si>
  <si>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</si>
  <si>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</si>
  <si>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</si>
  <si>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</si>
  <si>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</si>
  <si>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</si>
  <si>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</si>
  <si>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</si>
  <si>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</si>
  <si>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</si>
  <si>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</si>
  <si>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</si>
  <si>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</si>
  <si>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</si>
  <si>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</si>
  <si>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</si>
  <si>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</si>
  <si>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</si>
  <si>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</si>
  <si>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</si>
  <si>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</si>
  <si>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</si>
  <si>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</si>
  <si>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</si>
  <si>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</si>
  <si>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</si>
  <si>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</si>
  <si>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</si>
  <si>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</si>
  <si>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</si>
  <si>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</si>
  <si>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</si>
  <si>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</si>
  <si>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</si>
  <si>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</si>
  <si>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</si>
  <si>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</si>
  <si>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</si>
  <si>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</si>
  <si>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</si>
  <si>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</si>
  <si>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</si>
  <si>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</si>
  <si>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</si>
  <si>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</si>
  <si>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</si>
  <si>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</si>
  <si>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</si>
  <si>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</si>
  <si>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</si>
  <si>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</si>
  <si>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</si>
  <si>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</si>
  <si>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</si>
  <si>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</si>
  <si>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</si>
  <si>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</si>
  <si>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</si>
  <si>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</si>
  <si>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</si>
  <si>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</si>
  <si>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</si>
  <si>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</si>
  <si>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</si>
  <si>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</si>
  <si>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</si>
  <si>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</si>
  <si>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</si>
  <si>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</si>
  <si>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</si>
  <si>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</si>
  <si>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</si>
  <si>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</si>
  <si>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</si>
  <si>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</si>
  <si>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</si>
  <si>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</si>
  <si>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</si>
  <si>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</si>
  <si>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</si>
  <si>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</si>
  <si>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</si>
  <si>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</si>
  <si>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</si>
  <si>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</si>
  <si>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</si>
  <si>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</si>
  <si>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</si>
  <si>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</si>
  <si>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</si>
  <si>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</si>
  <si>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</si>
  <si>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</si>
  <si>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</si>
  <si>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</si>
  <si>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</si>
  <si>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</si>
  <si>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</si>
  <si>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</si>
  <si>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</si>
  <si>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</si>
  <si>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</si>
  <si>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</si>
  <si>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</si>
  <si>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</si>
  <si>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</si>
  <si>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</si>
  <si>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</si>
  <si>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</si>
  <si>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</si>
  <si>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</si>
  <si>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</si>
  <si>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</si>
  <si>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</si>
  <si>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</si>
  <si>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</si>
  <si>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</si>
  <si>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</si>
  <si>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</si>
  <si>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</si>
  <si>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</si>
  <si>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</si>
  <si>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</si>
  <si>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</si>
  <si>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</si>
  <si>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</si>
  <si>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</si>
  <si>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</si>
  <si>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</si>
  <si>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</si>
  <si>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</si>
  <si>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</si>
  <si>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</si>
  <si>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</si>
  <si>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</si>
  <si>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</si>
  <si>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</si>
  <si>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</si>
  <si>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</si>
  <si>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</si>
  <si>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</si>
  <si>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</si>
  <si>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</si>
  <si>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</si>
  <si>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</si>
  <si>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</si>
  <si>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</si>
  <si>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</si>
  <si>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</si>
  <si>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</si>
  <si>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</si>
  <si>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</si>
  <si>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</si>
  <si>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</si>
  <si>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</si>
  <si>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</si>
  <si>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</si>
  <si>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</si>
  <si>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</si>
  <si>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</si>
  <si>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</si>
  <si>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</si>
  <si>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</si>
  <si>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</si>
  <si>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</si>
  <si>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</si>
  <si>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</si>
  <si>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</si>
  <si>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</si>
  <si>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</si>
  <si>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</si>
  <si>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</si>
  <si>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</si>
  <si>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</si>
  <si>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</si>
  <si>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</si>
  <si>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</si>
  <si>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</si>
  <si>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</si>
  <si>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</si>
  <si>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</si>
  <si>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</si>
  <si>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</si>
  <si>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</si>
  <si>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</si>
  <si>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</si>
  <si>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</si>
  <si>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</si>
  <si>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</si>
  <si>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</si>
  <si>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</si>
  <si>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</si>
  <si>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</si>
  <si>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</si>
  <si>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</si>
  <si>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</si>
  <si>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</si>
  <si>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</si>
  <si>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</si>
  <si>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</si>
  <si>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</si>
  <si>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</si>
  <si>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</si>
  <si>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</si>
  <si>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</si>
  <si>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</si>
  <si>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</si>
  <si>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</si>
  <si>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</si>
  <si>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</si>
  <si>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</si>
  <si>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</si>
  <si>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</si>
  <si>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</si>
  <si>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</si>
  <si>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</si>
  <si>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</si>
  <si>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</si>
  <si>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</si>
  <si>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</si>
  <si>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</si>
  <si>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</si>
  <si>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</si>
  <si>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</si>
  <si>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</si>
  <si>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</si>
  <si>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</si>
  <si>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</si>
  <si>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</si>
  <si>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</si>
  <si>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</si>
  <si>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</si>
  <si>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</si>
  <si>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</si>
  <si>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</si>
  <si>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</si>
  <si>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</si>
  <si>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</si>
  <si>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</si>
  <si>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</si>
  <si>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</si>
  <si>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</si>
  <si>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</si>
  <si>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</si>
  <si>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</si>
  <si>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</si>
  <si>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</si>
  <si>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</si>
  <si>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</si>
  <si>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</si>
  <si>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</si>
  <si>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</si>
  <si>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</si>
  <si>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</si>
  <si>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</si>
  <si>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</si>
  <si>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</si>
  <si>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</si>
  <si>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</si>
  <si>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</si>
  <si>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</si>
  <si>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</si>
  <si>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</si>
  <si>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</si>
  <si>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</si>
  <si>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</si>
  <si>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</si>
  <si>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</si>
  <si>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</si>
  <si>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</si>
  <si>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</si>
  <si>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</si>
  <si>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</si>
  <si>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</si>
  <si>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</si>
  <si>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</si>
  <si>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</si>
  <si>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</si>
  <si>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</si>
  <si>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</si>
  <si>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</si>
  <si>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</si>
  <si>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</si>
  <si>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</si>
  <si>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</si>
  <si>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</si>
  <si>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</si>
  <si>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</si>
  <si>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</si>
  <si>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</si>
  <si>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</si>
  <si>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</si>
  <si>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</si>
  <si>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</si>
  <si>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</si>
  <si>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</si>
  <si>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</si>
  <si>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</si>
  <si>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</si>
  <si>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</si>
  <si>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</si>
  <si>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</si>
  <si>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</si>
  <si>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</si>
  <si>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</si>
  <si>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</si>
  <si>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</si>
  <si>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</si>
  <si>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</si>
  <si>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</si>
  <si>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</si>
  <si>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</si>
  <si>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</si>
  <si>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</si>
  <si>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</si>
  <si>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</si>
  <si>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</si>
  <si>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</si>
  <si>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</si>
  <si>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</si>
  <si>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</si>
  <si>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</si>
  <si>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</si>
  <si>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</si>
  <si>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</si>
  <si>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</si>
  <si>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</si>
  <si>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</si>
  <si>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</si>
  <si>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</si>
  <si>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</si>
  <si>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</si>
  <si>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</si>
  <si>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</si>
  <si>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</si>
  <si>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</si>
  <si>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</si>
  <si>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</si>
  <si>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</si>
  <si>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</si>
  <si>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</si>
  <si>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</si>
  <si>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</si>
  <si>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</si>
  <si>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</si>
  <si>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</si>
  <si>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</si>
  <si>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</si>
  <si>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</si>
  <si>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</si>
  <si>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</si>
  <si>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</si>
  <si>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</si>
  <si>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</si>
  <si>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</si>
  <si>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</si>
  <si>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</si>
  <si>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</si>
  <si>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</si>
  <si>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</si>
  <si>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</si>
  <si>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</si>
  <si>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</si>
  <si>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</si>
  <si>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</si>
  <si>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</si>
  <si>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</si>
  <si>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</si>
  <si>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</si>
  <si>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</si>
  <si>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</si>
  <si>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</si>
  <si>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</si>
  <si>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</si>
  <si>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</si>
  <si>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</si>
  <si>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</si>
  <si>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</si>
  <si>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</si>
  <si>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</si>
  <si>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</si>
  <si>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</si>
  <si>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</si>
  <si>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</si>
  <si>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</si>
  <si>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</si>
  <si>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</si>
  <si>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</si>
  <si>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</si>
  <si>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</si>
  <si>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</si>
  <si>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</si>
  <si>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</si>
  <si>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</si>
  <si>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</si>
  <si>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</si>
  <si>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</si>
  <si>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</si>
  <si>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</si>
  <si>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</si>
  <si>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</si>
  <si>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</si>
  <si>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</si>
  <si>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</si>
  <si>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</si>
  <si>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</si>
  <si>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</si>
  <si>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</si>
  <si>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</si>
  <si>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</si>
  <si>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</si>
  <si>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</si>
  <si>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</si>
  <si>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</si>
  <si>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</si>
  <si>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</si>
  <si>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</si>
  <si>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</si>
  <si>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</si>
  <si>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</si>
  <si>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</si>
  <si>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</si>
  <si>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</si>
  <si>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</si>
  <si>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</si>
  <si>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</si>
  <si>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</si>
  <si>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</si>
  <si>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</si>
  <si>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</si>
  <si>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</si>
  <si>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</si>
  <si>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</si>
  <si>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</si>
  <si>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</si>
  <si>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</si>
  <si>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</si>
  <si>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</si>
  <si>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</si>
  <si>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</si>
  <si>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</si>
  <si>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</si>
  <si>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</si>
  <si>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</si>
  <si>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</si>
  <si>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</si>
  <si>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</si>
  <si>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</si>
  <si>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</si>
  <si>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</si>
  <si>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</si>
  <si>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</si>
  <si>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</si>
  <si>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</si>
  <si>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</si>
  <si>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</si>
  <si>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</si>
  <si>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</si>
  <si>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</si>
  <si>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</si>
  <si>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</si>
  <si>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</si>
  <si>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</si>
  <si>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</si>
  <si>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</si>
  <si>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</si>
  <si>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</si>
  <si>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</si>
  <si>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</si>
  <si>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</si>
  <si>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</si>
  <si>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</si>
  <si>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</si>
  <si>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</si>
  <si>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</si>
  <si>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</si>
  <si>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</si>
  <si>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</si>
  <si>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</si>
  <si>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</si>
  <si>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</si>
  <si>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</si>
  <si>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</si>
  <si>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</si>
  <si>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</si>
  <si>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</si>
  <si>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</si>
  <si>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</si>
  <si>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</si>
  <si>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</si>
  <si>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</si>
  <si>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</si>
  <si>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</si>
  <si>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</si>
  <si>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</si>
  <si>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</si>
  <si>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</si>
  <si>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</si>
  <si>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</si>
  <si>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</si>
  <si>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</si>
  <si>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</si>
  <si>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</si>
  <si>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</si>
  <si>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</si>
  <si>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</si>
  <si>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</si>
  <si>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</si>
  <si>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</si>
  <si>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</si>
  <si>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</si>
  <si>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</si>
  <si>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</si>
  <si>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</si>
  <si>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</si>
  <si>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</si>
  <si>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</si>
  <si>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</si>
  <si>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</si>
  <si>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</si>
  <si>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</si>
  <si>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</si>
  <si>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</si>
  <si>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</si>
  <si>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</si>
  <si>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</si>
  <si>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</si>
  <si>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</si>
  <si>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</si>
  <si>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</si>
  <si>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</si>
  <si>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</si>
  <si>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</si>
  <si>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</si>
  <si>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</si>
  <si>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</si>
  <si>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</si>
  <si>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</si>
  <si>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</si>
  <si>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</si>
  <si>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</si>
  <si>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</si>
  <si>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</si>
  <si>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</si>
  <si>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</si>
  <si>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</si>
  <si>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</si>
  <si>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</si>
  <si>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</si>
  <si>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</si>
  <si>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</si>
  <si>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</si>
  <si>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</si>
  <si>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</si>
  <si>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</si>
  <si>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</si>
  <si>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</si>
  <si>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</si>
  <si>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</si>
  <si>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</si>
  <si>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</si>
  <si>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</si>
  <si>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</si>
  <si>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</si>
  <si>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</si>
  <si>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</si>
  <si>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</si>
  <si>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</si>
  <si>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</si>
  <si>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</si>
  <si>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</si>
  <si>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</si>
  <si>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</si>
  <si>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</si>
  <si>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</si>
  <si>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</si>
  <si>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</si>
  <si>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</si>
  <si>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</si>
  <si>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</si>
  <si>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</si>
  <si>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</si>
  <si>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</si>
  <si>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</si>
  <si>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</si>
  <si>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</si>
  <si>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</si>
  <si>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</si>
  <si>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</si>
  <si>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</si>
  <si>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</si>
  <si>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</si>
  <si>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</si>
  <si>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</si>
  <si>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</si>
  <si>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</si>
  <si>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</si>
  <si>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</si>
  <si>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</si>
  <si>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</si>
  <si>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</si>
  <si>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</si>
  <si>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</si>
  <si>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</si>
  <si>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</si>
  <si>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</si>
  <si>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</si>
  <si>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</si>
  <si>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</si>
  <si>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</si>
  <si>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</si>
  <si>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</si>
  <si>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</si>
  <si>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</si>
  <si>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</si>
  <si>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</si>
  <si>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</si>
  <si>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</si>
  <si>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</si>
  <si>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</si>
  <si>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</si>
  <si>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</si>
  <si>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</si>
  <si>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</si>
  <si>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</si>
  <si>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</si>
  <si>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</si>
  <si>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</si>
  <si>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</si>
  <si>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</si>
  <si>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</si>
  <si>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</si>
  <si>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</si>
  <si>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</si>
  <si>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</si>
  <si>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</si>
  <si>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</si>
  <si>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</si>
  <si>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</si>
  <si>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</si>
  <si>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</si>
  <si>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</si>
  <si>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</si>
  <si>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</si>
  <si>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</si>
  <si>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</si>
  <si>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</si>
  <si>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</si>
  <si>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</si>
  <si>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</si>
  <si>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</si>
  <si>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</si>
  <si>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</si>
  <si>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</si>
  <si>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</si>
  <si>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</si>
  <si>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</si>
  <si>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</si>
  <si>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</si>
  <si>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</si>
  <si>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</si>
  <si>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</si>
  <si>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</si>
  <si>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</si>
  <si>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</si>
  <si>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</si>
  <si>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</si>
  <si>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</si>
  <si>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</si>
  <si>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</si>
  <si>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</si>
  <si>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</si>
  <si>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</si>
  <si>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</si>
  <si>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</si>
  <si>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</si>
  <si>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</si>
  <si>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</si>
  <si>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</si>
  <si>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</si>
  <si>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</si>
  <si>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</si>
  <si>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</si>
  <si>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</si>
  <si>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</si>
  <si>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</si>
  <si>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</si>
  <si>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</si>
  <si>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</si>
  <si>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</si>
  <si>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</si>
  <si>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</si>
  <si>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</si>
  <si>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</si>
  <si>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</si>
  <si>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</si>
  <si>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</si>
  <si>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</si>
  <si>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</si>
  <si>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</si>
  <si>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</si>
  <si>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</si>
  <si>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</si>
  <si>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</si>
  <si>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</si>
  <si>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</si>
  <si>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</si>
  <si>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</si>
  <si>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</si>
  <si>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</si>
  <si>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</si>
  <si>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</si>
  <si>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</si>
  <si>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</si>
  <si>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</si>
  <si>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</si>
  <si>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</si>
  <si>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</si>
  <si>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</si>
  <si>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</si>
  <si>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</si>
  <si>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</si>
  <si>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</si>
  <si>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</si>
  <si>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</si>
  <si>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</si>
  <si>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</si>
  <si>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</si>
  <si>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</si>
  <si>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</si>
  <si>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</si>
  <si>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</si>
  <si>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</si>
  <si>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</si>
  <si>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</si>
  <si>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</si>
  <si>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</si>
  <si>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</si>
  <si>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</si>
  <si>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</si>
  <si>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</si>
  <si>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</si>
  <si>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</si>
  <si>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</si>
  <si>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</si>
  <si>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</si>
  <si>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</si>
  <si>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</si>
  <si>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</si>
  <si>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</si>
  <si>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</si>
  <si>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</si>
  <si>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</si>
  <si>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</si>
  <si>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</si>
  <si>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</si>
  <si>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</si>
  <si>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</si>
  <si>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</si>
  <si>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</si>
  <si>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</si>
  <si>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</si>
  <si>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</si>
  <si>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</si>
  <si>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</si>
  <si>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</si>
  <si>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</si>
  <si>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</si>
  <si>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</si>
  <si>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</si>
  <si>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</si>
  <si>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</si>
  <si>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</si>
  <si>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</si>
  <si>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</si>
  <si>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</si>
  <si>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</si>
  <si>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</si>
  <si>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</si>
  <si>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</si>
  <si>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</si>
  <si>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</si>
  <si>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</si>
  <si>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</si>
  <si>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</si>
  <si>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</si>
  <si>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</si>
  <si>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</si>
  <si>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</si>
  <si>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</si>
  <si>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</si>
  <si>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</si>
  <si>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</si>
  <si>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</si>
  <si>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</si>
  <si>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</si>
  <si>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</si>
  <si>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</si>
  <si>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</si>
  <si>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</si>
  <si>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</si>
  <si>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</si>
  <si>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</si>
  <si>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</si>
  <si>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</si>
  <si>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</si>
  <si>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</si>
  <si>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</si>
  <si>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</si>
  <si>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</si>
  <si>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</si>
  <si>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</si>
  <si>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</si>
  <si>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</si>
  <si>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</si>
  <si>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</si>
  <si>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</si>
  <si>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</si>
  <si>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</si>
  <si>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</si>
  <si>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</si>
  <si>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</si>
  <si>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</si>
  <si>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</si>
  <si>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</si>
  <si>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</si>
  <si>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</si>
  <si>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</si>
  <si>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</si>
  <si>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</si>
  <si>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</si>
  <si>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</si>
  <si>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</si>
  <si>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</si>
  <si>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</si>
  <si>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</si>
  <si>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</si>
  <si>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</si>
  <si>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</si>
  <si>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</si>
  <si>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</si>
  <si>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</si>
  <si>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</si>
  <si>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</si>
  <si>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</si>
  <si>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</si>
  <si>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</si>
  <si>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</si>
  <si>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</si>
  <si>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</si>
  <si>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</si>
  <si>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</si>
  <si>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</si>
  <si>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</si>
  <si>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</si>
  <si>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</si>
  <si>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</si>
  <si>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</si>
  <si>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</si>
  <si>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</si>
  <si>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</si>
  <si>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</si>
  <si>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</si>
  <si>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</si>
  <si>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</si>
  <si>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</si>
  <si>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</si>
  <si>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</si>
  <si>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</si>
  <si>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</si>
  <si>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</si>
  <si>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</si>
  <si>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</si>
  <si>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</si>
  <si>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</si>
  <si>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</si>
  <si>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</si>
  <si>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</si>
  <si>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</si>
  <si>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</si>
  <si>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</si>
  <si>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</si>
  <si>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</si>
  <si>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</si>
  <si>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</si>
  <si>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</si>
  <si>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</si>
  <si>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</si>
  <si>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</si>
  <si>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</si>
  <si>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</si>
  <si>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</si>
  <si>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</si>
  <si>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</si>
  <si>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</si>
  <si>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</si>
  <si>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</si>
  <si>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</si>
  <si>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</si>
  <si>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</si>
  <si>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</si>
  <si>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</si>
  <si>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</si>
  <si>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</si>
  <si>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</si>
  <si>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</si>
  <si>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</si>
  <si>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</si>
  <si>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</si>
  <si>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</si>
  <si>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</si>
  <si>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</si>
  <si>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</si>
  <si>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</si>
  <si>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</si>
  <si>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</si>
  <si>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</si>
  <si>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</si>
  <si>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</si>
  <si>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</si>
  <si>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</si>
  <si>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</si>
  <si>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</si>
  <si>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</si>
  <si>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</si>
  <si>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</si>
  <si>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</si>
  <si>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</si>
  <si>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</si>
  <si>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</si>
  <si>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</si>
  <si>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</si>
  <si>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</si>
  <si>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</si>
  <si>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</si>
  <si>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</si>
  <si>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</si>
  <si>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</si>
  <si>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</si>
  <si>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</si>
  <si>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</si>
  <si>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</si>
  <si>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</si>
  <si>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</si>
  <si>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</si>
  <si>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</si>
  <si>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</si>
  <si>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</si>
  <si>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</si>
  <si>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</si>
  <si>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</si>
  <si>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</si>
  <si>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</si>
  <si>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</si>
  <si>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</si>
  <si>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</si>
  <si>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</si>
  <si>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</si>
  <si>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</si>
  <si>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</si>
  <si>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</si>
  <si>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</si>
  <si>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</si>
  <si>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</si>
  <si>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</si>
  <si>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</si>
  <si>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</si>
  <si>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</si>
  <si>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</si>
  <si>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</si>
  <si>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</si>
  <si>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</si>
  <si>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</si>
  <si>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</si>
  <si>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</si>
  <si>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</si>
  <si>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</si>
  <si>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</si>
  <si>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</si>
  <si>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</si>
  <si>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</si>
  <si>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</si>
  <si>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</si>
  <si>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</si>
  <si>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</si>
  <si>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</si>
  <si>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</si>
  <si>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</si>
  <si>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</si>
  <si>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</si>
  <si>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</si>
  <si>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</si>
  <si>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</si>
  <si>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</si>
  <si>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</si>
  <si>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</si>
  <si>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</si>
  <si>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</si>
  <si>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</si>
  <si>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</si>
  <si>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</si>
  <si>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</si>
  <si>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</si>
  <si>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</si>
  <si>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</si>
  <si>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</si>
  <si>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</si>
  <si>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</si>
  <si>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</si>
  <si>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</si>
  <si>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</si>
  <si>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</si>
  <si>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</si>
  <si>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</si>
  <si>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</si>
  <si>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</si>
  <si>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</si>
  <si>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</si>
  <si>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</si>
  <si>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</si>
  <si>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</si>
  <si>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</si>
  <si>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</si>
  <si>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</si>
  <si>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</si>
  <si>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</si>
  <si>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</si>
  <si>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</si>
  <si>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</si>
  <si>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</si>
  <si>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</si>
  <si>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</si>
  <si>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</si>
  <si>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</si>
  <si>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</si>
  <si>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</si>
  <si>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</si>
  <si>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</si>
  <si>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</si>
  <si>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</si>
  <si>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</si>
  <si>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</si>
  <si>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</si>
  <si>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</si>
  <si>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</si>
  <si>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</si>
  <si>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</si>
  <si>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</si>
  <si>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</si>
  <si>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</si>
  <si>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</si>
  <si>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</si>
  <si>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</si>
  <si>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</si>
  <si>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</si>
  <si>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</si>
  <si>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</si>
  <si>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</si>
  <si>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</si>
  <si>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</si>
  <si>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</si>
  <si>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</si>
  <si>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</si>
  <si>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</si>
  <si>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</si>
  <si>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</si>
  <si>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</si>
  <si>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</si>
  <si>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</si>
  <si>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</si>
  <si>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</si>
  <si>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</si>
  <si>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</si>
  <si>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</si>
  <si>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</si>
  <si>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</si>
  <si>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</si>
  <si>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</si>
  <si>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</si>
  <si>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</si>
  <si>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</si>
  <si>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</si>
  <si>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</si>
  <si>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</si>
  <si>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</si>
  <si>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</si>
  <si>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</si>
  <si>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</si>
  <si>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</si>
  <si>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</si>
  <si>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</si>
  <si>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</si>
  <si>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</si>
  <si>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</si>
  <si>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</si>
  <si>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</si>
  <si>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</si>
  <si>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</si>
  <si>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</si>
  <si>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</si>
  <si>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</si>
  <si>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</si>
  <si>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</si>
  <si>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</si>
  <si>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</si>
  <si>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</si>
  <si>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</si>
  <si>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</si>
  <si>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</si>
  <si>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</si>
  <si>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</si>
  <si>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</si>
  <si>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</si>
  <si>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</si>
  <si>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</si>
  <si>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</si>
  <si>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</si>
  <si>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</si>
  <si>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</si>
  <si>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</si>
  <si>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</si>
  <si>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</si>
  <si>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</si>
  <si>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</si>
  <si>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</si>
  <si>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</si>
  <si>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</si>
  <si>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</si>
  <si>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</si>
  <si>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</si>
  <si>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</si>
  <si>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</si>
  <si>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</si>
  <si>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</si>
  <si>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</si>
  <si>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</si>
  <si>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</si>
  <si>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</si>
  <si>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</si>
  <si>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</si>
  <si>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</si>
  <si>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</si>
  <si>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</si>
  <si>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</si>
  <si>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</si>
  <si>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</si>
  <si>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</si>
  <si>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</si>
  <si>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</si>
  <si>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</si>
  <si>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</si>
  <si>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</si>
  <si>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</si>
  <si>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</si>
  <si>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</si>
  <si>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</si>
  <si>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</si>
  <si>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</si>
  <si>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</si>
  <si>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</si>
  <si>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</si>
  <si>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</si>
  <si>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</si>
  <si>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</si>
  <si>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</si>
  <si>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</si>
  <si>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</si>
  <si>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</si>
  <si>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</si>
  <si>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</si>
  <si>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</si>
  <si>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</si>
  <si>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</si>
  <si>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</si>
  <si>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</si>
  <si>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</si>
  <si>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</si>
  <si>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</si>
  <si>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</si>
  <si>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</si>
  <si>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</si>
  <si>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</si>
  <si>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</si>
  <si>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</si>
  <si>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</si>
  <si>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</si>
  <si>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</si>
  <si>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</si>
  <si>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</si>
  <si>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</si>
  <si>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</si>
  <si>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</si>
  <si>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</si>
  <si>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</si>
  <si>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</si>
  <si>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</si>
  <si>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</si>
  <si>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</si>
  <si>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</si>
  <si>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</si>
  <si>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</si>
  <si>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</si>
  <si>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</si>
  <si>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</si>
  <si>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</si>
  <si>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</si>
  <si>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</si>
  <si>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</si>
  <si>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</si>
  <si>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</si>
  <si>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</si>
  <si>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</si>
  <si>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</si>
  <si>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</si>
  <si>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</si>
  <si>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</si>
  <si>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</si>
  <si>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</si>
  <si>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</si>
  <si>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</si>
  <si>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</si>
  <si>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</si>
  <si>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</si>
  <si>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</si>
  <si>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</si>
  <si>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</si>
  <si>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</si>
  <si>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</si>
  <si>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</si>
  <si>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</si>
  <si>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</si>
  <si>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</si>
  <si>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</si>
  <si>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</si>
  <si>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</si>
  <si>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</si>
  <si>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</si>
  <si>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</si>
  <si>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</si>
  <si>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</si>
  <si>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</si>
  <si>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</si>
  <si>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</si>
  <si>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</si>
  <si>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</si>
  <si>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</si>
  <si>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</si>
  <si>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</si>
  <si>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</si>
  <si>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</si>
  <si>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</si>
  <si>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</si>
  <si>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</si>
  <si>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</si>
  <si>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</si>
  <si>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</si>
  <si>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</si>
  <si>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</si>
  <si>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</si>
  <si>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</si>
  <si>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</si>
  <si>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</si>
  <si>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</si>
  <si>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</si>
  <si>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</si>
  <si>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</si>
  <si>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</si>
  <si>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</si>
  <si>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</si>
  <si>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</si>
  <si>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</si>
  <si>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</si>
  <si>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</si>
  <si>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</si>
  <si>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</si>
  <si>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</si>
  <si>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</si>
  <si>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</si>
  <si>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</si>
  <si>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</si>
  <si>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</si>
  <si>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</si>
  <si>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</si>
  <si>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</si>
  <si>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</si>
  <si>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</si>
  <si>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</si>
  <si>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</si>
  <si>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</si>
  <si>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</si>
  <si>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</si>
  <si>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</si>
  <si>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</si>
  <si>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</si>
  <si>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</si>
  <si>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</si>
  <si>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</si>
  <si>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</si>
  <si>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</si>
  <si>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</si>
  <si>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</si>
  <si>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</si>
  <si>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</si>
  <si>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</si>
  <si>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</si>
  <si>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</si>
  <si>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</si>
  <si>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</si>
  <si>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</si>
  <si>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</si>
  <si>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</si>
  <si>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</si>
  <si>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</si>
  <si>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</si>
  <si>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</si>
  <si>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</si>
  <si>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</si>
  <si>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</si>
  <si>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</si>
  <si>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</si>
  <si>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</si>
  <si>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</si>
  <si>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</si>
  <si>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</si>
  <si>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</si>
  <si>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</si>
  <si>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</si>
  <si>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</si>
  <si>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</si>
  <si>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</si>
  <si>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</si>
  <si>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</si>
  <si>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</si>
  <si>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</si>
  <si>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</si>
  <si>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</si>
  <si>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</si>
  <si>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</si>
  <si>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</si>
  <si>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</si>
  <si>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</si>
  <si>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</si>
  <si>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</si>
  <si>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</si>
  <si>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</si>
  <si>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</si>
  <si>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</si>
  <si>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</si>
  <si>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</si>
  <si>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</si>
  <si>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</si>
  <si>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</si>
  <si>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</si>
  <si>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</si>
  <si>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</si>
  <si>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</si>
  <si>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</si>
  <si>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</si>
  <si>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</si>
  <si>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</si>
  <si>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</si>
  <si>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</si>
  <si>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</si>
  <si>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</si>
  <si>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</si>
  <si>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</si>
  <si>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</si>
  <si>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</si>
  <si>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</si>
  <si>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</si>
  <si>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</si>
  <si>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</si>
  <si>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</si>
  <si>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</si>
  <si>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</si>
  <si>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</si>
  <si>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</si>
  <si>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</si>
  <si>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</si>
  <si>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</si>
  <si>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</si>
  <si>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</si>
  <si>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</si>
  <si>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</si>
  <si>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</si>
  <si>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</si>
  <si>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</si>
  <si>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</si>
  <si>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</si>
  <si>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</si>
  <si>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</si>
  <si>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</si>
  <si>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</si>
  <si>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</si>
  <si>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</si>
  <si>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</si>
  <si>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</si>
  <si>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</si>
  <si>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</si>
  <si>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</si>
  <si>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</si>
  <si>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</si>
  <si>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</si>
  <si>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</si>
  <si>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</si>
  <si>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</si>
  <si>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</si>
  <si>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</si>
  <si>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</si>
  <si>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</si>
  <si>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</si>
  <si>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</si>
  <si>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</si>
  <si>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</si>
  <si>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</si>
  <si>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</si>
  <si>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</si>
  <si>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</si>
  <si>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</si>
  <si>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</si>
  <si>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</si>
  <si>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</si>
  <si>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</si>
  <si>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</si>
  <si>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</si>
  <si>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</si>
  <si>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</si>
  <si>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</si>
  <si>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</si>
  <si>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</si>
  <si>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</si>
  <si>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</si>
  <si>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</si>
  <si>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</si>
  <si>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</si>
  <si>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</si>
  <si>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</si>
  <si>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</si>
  <si>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</si>
  <si>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</si>
  <si>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</si>
  <si>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</si>
  <si>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</si>
  <si>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</si>
  <si>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</si>
  <si>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</si>
  <si>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</si>
  <si>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</si>
  <si>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</si>
  <si>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</si>
  <si>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</si>
  <si>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</si>
  <si>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</si>
  <si>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</si>
  <si>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</si>
  <si>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</si>
  <si>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</si>
  <si>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</si>
  <si>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</si>
  <si>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</si>
  <si>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</si>
  <si>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</si>
  <si>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</si>
  <si>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</si>
  <si>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</si>
  <si>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</si>
  <si>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</si>
  <si>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</si>
  <si>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</si>
  <si>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</si>
  <si>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</si>
  <si>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</si>
  <si>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</si>
  <si>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</si>
  <si>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</si>
  <si>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</si>
  <si>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</si>
  <si>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</si>
  <si>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</si>
  <si>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</si>
  <si>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</si>
  <si>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</si>
  <si>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</si>
  <si>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</si>
  <si>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</si>
  <si>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</si>
  <si>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</si>
  <si>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</si>
  <si>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</si>
  <si>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</si>
  <si>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</si>
  <si>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</si>
  <si>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</si>
  <si>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</si>
  <si>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</si>
  <si>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</si>
  <si>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</si>
  <si>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</si>
  <si>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</si>
  <si>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</si>
  <si>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</si>
  <si>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</si>
  <si>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</si>
  <si>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</si>
  <si>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</si>
  <si>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</si>
  <si>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</si>
  <si>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</si>
  <si>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</si>
  <si>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</si>
  <si>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</si>
  <si>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</si>
  <si>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</si>
  <si>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</si>
  <si>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</si>
  <si>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</si>
  <si>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</si>
  <si>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</si>
  <si>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</si>
  <si>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</si>
  <si>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</si>
  <si>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</si>
  <si>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</si>
  <si>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</si>
  <si>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</si>
  <si>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</si>
  <si>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</si>
  <si>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</si>
  <si>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</si>
  <si>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</si>
  <si>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</si>
  <si>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</si>
  <si>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</si>
  <si>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</si>
  <si>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</si>
  <si>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</si>
  <si>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</si>
  <si>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</si>
  <si>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</si>
  <si>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</si>
  <si>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</si>
  <si>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</si>
  <si>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</si>
  <si>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</si>
  <si>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</si>
  <si>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</si>
  <si>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</si>
  <si>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</si>
  <si>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</si>
  <si>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</si>
  <si>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</si>
  <si>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</si>
  <si>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</si>
  <si>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</si>
  <si>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</si>
  <si>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</si>
  <si>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</si>
  <si>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</si>
  <si>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</si>
  <si>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</si>
  <si>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</si>
  <si>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</si>
  <si>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</si>
  <si>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</si>
  <si>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</si>
  <si>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</si>
  <si>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</si>
  <si>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</si>
  <si>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</si>
  <si>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</si>
  <si>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</si>
  <si>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</si>
  <si>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</si>
  <si>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</si>
  <si>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</si>
  <si>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</si>
  <si>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</si>
  <si>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</si>
  <si>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</si>
  <si>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</si>
  <si>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</si>
  <si>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</si>
  <si>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</si>
  <si>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</si>
  <si>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</si>
  <si>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</si>
  <si>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</si>
  <si>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</si>
  <si>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</si>
  <si>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</si>
  <si>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</si>
  <si>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</si>
  <si>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</si>
  <si>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</si>
  <si>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</si>
  <si>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</si>
  <si>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</si>
  <si>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</si>
  <si>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</si>
  <si>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</si>
  <si>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</si>
  <si>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</si>
  <si>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</si>
  <si>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</si>
  <si>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</si>
  <si>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</si>
  <si>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</si>
  <si>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</si>
  <si>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</si>
  <si>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</si>
  <si>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</si>
  <si>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</si>
  <si>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</si>
  <si>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</si>
  <si>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</si>
  <si>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</si>
  <si>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</si>
  <si>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</si>
  <si>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</si>
  <si>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</si>
  <si>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</si>
  <si>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</si>
  <si>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</si>
  <si>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</si>
  <si>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</si>
  <si>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</si>
  <si>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</si>
  <si>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</si>
  <si>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</si>
  <si>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</si>
  <si>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</si>
  <si>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</si>
  <si>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</si>
  <si>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</si>
  <si>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</si>
  <si>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</si>
  <si>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</si>
  <si>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</si>
  <si>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</si>
  <si>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</si>
  <si>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</si>
  <si>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</si>
  <si>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</si>
  <si>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</si>
  <si>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</si>
  <si>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</si>
  <si>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</si>
  <si>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</si>
  <si>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</si>
  <si>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</si>
  <si>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</si>
  <si>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</si>
  <si>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</si>
  <si>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</si>
  <si>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</si>
  <si>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</si>
  <si>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</si>
  <si>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</si>
  <si>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</si>
  <si>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</si>
  <si>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</si>
  <si>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</si>
  <si>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</si>
  <si>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</si>
  <si>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</si>
  <si>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</si>
  <si>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</si>
  <si>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</si>
  <si>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</si>
  <si>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</si>
  <si>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</si>
  <si>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</si>
  <si>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</si>
  <si>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</si>
  <si>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</si>
  <si>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</si>
  <si>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</si>
  <si>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</si>
  <si>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</si>
  <si>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</si>
  <si>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</si>
  <si>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</si>
  <si>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</si>
  <si>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</si>
  <si>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</si>
  <si>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</si>
  <si>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</si>
  <si>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</si>
  <si>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</si>
  <si>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</si>
  <si>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</si>
  <si>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</si>
  <si>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</si>
  <si>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</si>
  <si>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</si>
  <si>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</si>
  <si>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</si>
  <si>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</si>
  <si>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</si>
  <si>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</si>
  <si>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</si>
  <si>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</si>
  <si>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</si>
  <si>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</si>
  <si>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</si>
  <si>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</si>
  <si>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</si>
  <si>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</si>
  <si>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</si>
  <si>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</si>
  <si>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</si>
  <si>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</si>
  <si>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</si>
  <si>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</si>
  <si>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</si>
  <si>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</si>
  <si>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</si>
  <si>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</si>
  <si>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</si>
  <si>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</si>
  <si>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</si>
  <si>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</si>
  <si>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</si>
  <si>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</si>
  <si>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</si>
  <si>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</si>
  <si>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</si>
  <si>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</si>
  <si>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</si>
  <si>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</si>
  <si>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</si>
  <si>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</si>
  <si>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</si>
  <si>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</si>
  <si>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</si>
  <si>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</si>
  <si>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</si>
  <si>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</si>
  <si>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</si>
  <si>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</si>
  <si>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</si>
  <si>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</si>
  <si>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</si>
  <si>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</si>
  <si>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</si>
  <si>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</si>
  <si>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</si>
  <si>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</si>
  <si>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</si>
  <si>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</si>
  <si>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</si>
  <si>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</si>
  <si>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</si>
  <si>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</si>
  <si>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</si>
  <si>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</si>
  <si>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</si>
  <si>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</si>
  <si>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</si>
  <si>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</si>
  <si>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</si>
  <si>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</si>
  <si>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</si>
  <si>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</si>
  <si>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</si>
  <si>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</si>
  <si>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</si>
  <si>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</si>
  <si>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</si>
  <si>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</si>
  <si>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</si>
  <si>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</si>
  <si>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</si>
  <si>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</si>
  <si>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</si>
  <si>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</si>
  <si>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</si>
  <si>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</si>
  <si>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</si>
  <si>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</si>
  <si>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</si>
  <si>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</si>
  <si>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</si>
  <si>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</si>
  <si>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</si>
  <si>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</si>
  <si>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</si>
  <si>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</si>
  <si>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</si>
  <si>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</si>
  <si>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</si>
  <si>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</si>
  <si>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</si>
  <si>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</si>
  <si>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</si>
  <si>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</si>
  <si>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</si>
  <si>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</si>
  <si>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</si>
  <si>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</si>
  <si>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</si>
  <si>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</si>
  <si>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</si>
  <si>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</si>
  <si>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</si>
  <si>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</si>
  <si>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</si>
  <si>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</si>
  <si>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</si>
  <si>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</si>
  <si>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</si>
  <si>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</si>
  <si>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</si>
  <si>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</si>
  <si>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</si>
  <si>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</si>
  <si>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</si>
  <si>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</si>
  <si>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</si>
  <si>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</si>
  <si>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</si>
  <si>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</si>
  <si>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</si>
  <si>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</si>
  <si>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</si>
  <si>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</si>
  <si>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</si>
  <si>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</si>
  <si>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</si>
  <si>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</si>
  <si>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</si>
  <si>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</si>
  <si>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</si>
  <si>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</si>
  <si>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</si>
  <si>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</si>
  <si>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</si>
  <si>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</si>
  <si>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</si>
  <si>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</si>
  <si>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</si>
  <si>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</si>
  <si>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</si>
  <si>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</si>
  <si>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</si>
  <si>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</si>
  <si>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</si>
  <si>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</si>
  <si>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</si>
  <si>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</si>
  <si>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</si>
  <si>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</si>
  <si>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</si>
  <si>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</si>
  <si>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</si>
  <si>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</si>
  <si>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</si>
  <si>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</si>
  <si>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</si>
  <si>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</si>
  <si>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</si>
  <si>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</si>
  <si>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</si>
  <si>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</si>
  <si>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</si>
  <si>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</si>
  <si>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</si>
  <si>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</si>
  <si>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</si>
  <si>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</si>
  <si>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</si>
  <si>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</si>
  <si>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</si>
  <si>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</si>
  <si>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</si>
  <si>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</si>
  <si>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</si>
  <si>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</si>
  <si>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</si>
  <si>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</si>
  <si>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</si>
  <si>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</si>
  <si>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</si>
  <si>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</si>
  <si>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</si>
  <si>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</si>
  <si>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</si>
  <si>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</si>
  <si>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</si>
  <si>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</si>
  <si>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</si>
  <si>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</si>
  <si>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</si>
  <si>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</si>
  <si>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</si>
  <si>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</si>
  <si>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</si>
  <si>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</si>
  <si>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</si>
  <si>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</si>
  <si>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</si>
  <si>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</si>
  <si>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</si>
  <si>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</si>
  <si>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</si>
  <si>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</si>
  <si>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</si>
  <si>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</si>
  <si>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</si>
  <si>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</si>
  <si>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</si>
  <si>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</si>
  <si>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</si>
  <si>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</si>
  <si>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</si>
  <si>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</si>
  <si>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</si>
  <si>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</si>
  <si>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</si>
  <si>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</si>
  <si>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</si>
  <si>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</si>
  <si>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</si>
  <si>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</si>
  <si>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</si>
  <si>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</si>
  <si>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</si>
  <si>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</si>
  <si>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</si>
  <si>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</si>
  <si>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</si>
  <si>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</si>
  <si>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</si>
  <si>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</si>
  <si>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</si>
  <si>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</si>
  <si>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</si>
  <si>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</si>
  <si>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</si>
  <si>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</si>
  <si>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</si>
  <si>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</si>
  <si>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</si>
  <si>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</si>
  <si>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</si>
  <si>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</si>
  <si>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</si>
  <si>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</si>
  <si>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</si>
  <si>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</si>
  <si>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</si>
  <si>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</si>
  <si>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</si>
  <si>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</si>
  <si>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</si>
  <si>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</si>
  <si>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</si>
  <si>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</si>
  <si>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</si>
  <si>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</si>
  <si>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</si>
  <si>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</si>
  <si>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</si>
  <si>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</si>
  <si>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</si>
  <si>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</si>
  <si>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</si>
  <si>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</si>
  <si>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</si>
  <si>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</si>
  <si>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</si>
  <si>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</si>
  <si>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</si>
  <si>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</si>
  <si>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</si>
  <si>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</si>
  <si>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</si>
  <si>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</si>
  <si>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</si>
  <si>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</si>
  <si>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</si>
  <si>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</si>
  <si>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</si>
  <si>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</si>
  <si>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</si>
  <si>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</si>
  <si>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</si>
  <si>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</si>
  <si>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</si>
  <si>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</si>
  <si>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</si>
  <si>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</si>
  <si>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</si>
  <si>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</si>
  <si>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</si>
  <si>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</si>
  <si>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</si>
  <si>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</si>
  <si>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</si>
  <si>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</si>
  <si>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</si>
  <si>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</si>
  <si>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</si>
  <si>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</si>
  <si>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</si>
  <si>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</si>
  <si>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</si>
  <si>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</si>
  <si>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</si>
  <si>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</si>
  <si>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</si>
  <si>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</si>
  <si>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</si>
  <si>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</si>
  <si>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</si>
  <si>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</si>
  <si>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</si>
  <si>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</si>
  <si>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</si>
  <si>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</si>
  <si>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</si>
  <si>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</si>
  <si>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</si>
  <si>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</si>
  <si>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</si>
  <si>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</si>
  <si>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</si>
  <si>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</si>
  <si>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</si>
  <si>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</si>
  <si>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</si>
  <si>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</si>
  <si>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</si>
  <si>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</si>
  <si>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</si>
  <si>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</si>
  <si>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</si>
  <si>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</si>
  <si>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</si>
  <si>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</si>
  <si>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</si>
  <si>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</si>
  <si>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</si>
  <si>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</si>
  <si>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</si>
  <si>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</si>
  <si>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</si>
  <si>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</si>
  <si>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</si>
  <si>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</si>
  <si>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</si>
  <si>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</si>
  <si>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</si>
  <si>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</si>
  <si>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</si>
  <si>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</si>
  <si>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</si>
  <si>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</si>
  <si>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</si>
  <si>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</si>
  <si>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</si>
  <si>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</si>
  <si>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</si>
  <si>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</si>
  <si>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</si>
  <si>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</si>
  <si>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</si>
  <si>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</si>
  <si>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</si>
  <si>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</si>
  <si>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</si>
  <si>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</si>
  <si>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</si>
  <si>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</si>
  <si>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</si>
  <si>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</si>
  <si>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</si>
  <si>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</si>
  <si>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</si>
  <si>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</si>
  <si>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</si>
  <si>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</si>
  <si>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</si>
  <si>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</si>
  <si>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</si>
  <si>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</si>
  <si>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</si>
  <si>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</si>
  <si>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</si>
  <si>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</si>
  <si>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</si>
  <si>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</si>
  <si>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</si>
  <si>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</si>
  <si>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</si>
  <si>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</si>
  <si>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</si>
  <si>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</si>
  <si>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</si>
  <si>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</si>
  <si>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</si>
  <si>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</si>
  <si>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</si>
  <si>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</si>
  <si>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</si>
  <si>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</si>
  <si>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</si>
  <si>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</si>
  <si>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</si>
  <si>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</si>
  <si>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</si>
  <si>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</si>
  <si>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</si>
  <si>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</si>
  <si>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</si>
  <si>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</si>
  <si>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</si>
  <si>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</si>
  <si>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</si>
  <si>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</si>
  <si>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</si>
  <si>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</si>
  <si>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</si>
  <si>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</si>
  <si>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</si>
  <si>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</si>
  <si>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</si>
  <si>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</si>
  <si>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</si>
  <si>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</si>
  <si>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</si>
  <si>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</si>
  <si>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</si>
  <si>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</si>
  <si>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</si>
  <si>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</si>
  <si>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</si>
  <si>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</si>
  <si>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</si>
  <si>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</si>
  <si>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</si>
  <si>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</si>
  <si>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</si>
  <si>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</si>
  <si>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</si>
  <si>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</si>
  <si>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</si>
  <si>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</si>
  <si>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</si>
  <si>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</si>
  <si>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</si>
  <si>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</si>
  <si>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</si>
  <si>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</si>
  <si>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</si>
  <si>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</si>
  <si>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</si>
  <si>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</si>
  <si>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</si>
  <si>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</si>
  <si>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</si>
  <si>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</si>
  <si>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</si>
  <si>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</si>
  <si>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</si>
  <si>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</si>
  <si>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</si>
  <si>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</si>
  <si>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</si>
  <si>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</si>
  <si>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</si>
  <si>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</si>
  <si>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</si>
  <si>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</si>
  <si>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</si>
  <si>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</si>
  <si>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</si>
  <si>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</si>
  <si>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</si>
  <si>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</si>
  <si>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</si>
  <si>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</si>
  <si>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</si>
  <si>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</si>
  <si>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</si>
  <si>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</si>
  <si>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</si>
  <si>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</si>
  <si>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</si>
  <si>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</si>
  <si>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</si>
  <si>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</si>
  <si>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</si>
  <si>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</si>
  <si>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</si>
  <si>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</si>
  <si>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</si>
  <si>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</si>
  <si>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</si>
  <si>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</si>
  <si>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</si>
  <si>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</si>
  <si>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</si>
  <si>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</si>
  <si>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</si>
  <si>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</si>
  <si>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</si>
  <si>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</si>
  <si>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</si>
  <si>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</si>
  <si>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</si>
  <si>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</si>
  <si>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</si>
  <si>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</si>
  <si>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</si>
  <si>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</si>
  <si>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</si>
  <si>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</si>
  <si>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</si>
  <si>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</si>
  <si>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</si>
  <si>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</si>
  <si>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</si>
  <si>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</si>
  <si>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</si>
  <si>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</si>
  <si>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</si>
  <si>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</si>
  <si>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</si>
  <si>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</si>
  <si>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</si>
  <si>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</si>
  <si>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</si>
  <si>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</si>
  <si>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</si>
  <si>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</si>
  <si>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</si>
  <si>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</si>
  <si>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</si>
  <si>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</si>
  <si>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</si>
  <si>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</si>
  <si>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</si>
  <si>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</si>
  <si>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</si>
  <si>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</si>
  <si>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</si>
  <si>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</si>
  <si>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</si>
  <si>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</si>
  <si>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</si>
  <si>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</si>
  <si>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</si>
  <si>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</si>
  <si>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</si>
  <si>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</si>
  <si>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</si>
  <si>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</si>
  <si>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</si>
  <si>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</si>
  <si>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</si>
  <si>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</si>
  <si>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</si>
  <si>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</si>
  <si>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</si>
  <si>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</si>
  <si>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</si>
  <si>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</si>
  <si>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</si>
  <si>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</si>
  <si>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</si>
  <si>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</si>
  <si>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</si>
  <si>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</si>
  <si>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</si>
  <si>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</si>
  <si>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</si>
  <si>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</si>
  <si>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</si>
  <si>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</si>
  <si>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</si>
  <si>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</si>
  <si>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</si>
  <si>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</si>
  <si>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</si>
  <si>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</si>
  <si>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</si>
  <si>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</si>
  <si>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</si>
  <si>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</si>
  <si>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</si>
  <si>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</si>
  <si>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</si>
  <si>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</si>
  <si>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</si>
  <si>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</si>
  <si>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</si>
  <si>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</si>
  <si>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</si>
  <si>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</si>
  <si>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</si>
  <si>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</si>
  <si>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</si>
  <si>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</si>
  <si>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</si>
  <si>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</si>
  <si>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</si>
  <si>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</si>
  <si>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</si>
  <si>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</si>
  <si>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</si>
  <si>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</si>
  <si>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</si>
  <si>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</si>
  <si>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</si>
  <si>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</si>
  <si>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</si>
  <si>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</si>
  <si>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</si>
  <si>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</si>
  <si>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</si>
  <si>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</si>
  <si>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</si>
  <si>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</si>
  <si>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</si>
  <si>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</si>
  <si>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</si>
  <si>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</si>
  <si>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</si>
  <si>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</si>
  <si>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</si>
  <si>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</si>
  <si>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</si>
  <si>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</si>
  <si>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</si>
  <si>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</si>
  <si>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</si>
  <si>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</si>
  <si>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</si>
  <si>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</si>
  <si>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</si>
  <si>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</si>
  <si>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</si>
  <si>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</si>
  <si>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</si>
  <si>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</si>
  <si>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</si>
  <si>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</si>
  <si>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</si>
  <si>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</si>
  <si>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</si>
  <si>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</si>
  <si>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</si>
  <si>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</si>
  <si>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</si>
  <si>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</si>
  <si>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</si>
  <si>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</si>
  <si>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</si>
  <si>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</si>
  <si>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</si>
  <si>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</si>
  <si>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</si>
  <si>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</si>
  <si>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</si>
  <si>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</si>
  <si>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</si>
  <si>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</si>
  <si>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</si>
  <si>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</si>
  <si>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</si>
  <si>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</si>
  <si>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</si>
  <si>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</si>
  <si>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</si>
  <si>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</si>
  <si>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</si>
  <si>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</si>
  <si>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</si>
  <si>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</si>
  <si>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</si>
  <si>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</si>
  <si>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</si>
  <si>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</si>
  <si>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</si>
  <si>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</si>
  <si>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</si>
  <si>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</si>
  <si>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</si>
  <si>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</si>
  <si>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</si>
  <si>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</si>
  <si>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</si>
  <si>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</si>
  <si>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</si>
  <si>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</si>
  <si>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</si>
  <si>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</si>
  <si>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</si>
  <si>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</si>
  <si>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</si>
  <si>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</si>
  <si>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</si>
  <si>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</si>
  <si>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</si>
  <si>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</si>
  <si>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</si>
  <si>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</si>
  <si>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</si>
  <si>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</si>
  <si>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</si>
  <si>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</si>
  <si>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</si>
  <si>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</si>
  <si>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</si>
  <si>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</si>
  <si>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</si>
  <si>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</si>
  <si>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</si>
  <si>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</si>
  <si>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</si>
  <si>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</si>
  <si>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</si>
  <si>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</si>
  <si>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</si>
  <si>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</si>
  <si>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</si>
  <si>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</si>
  <si>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</si>
  <si>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</si>
  <si>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</si>
  <si>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</si>
  <si>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</si>
  <si>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</si>
  <si>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</si>
  <si>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</si>
  <si>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</si>
  <si>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</si>
  <si>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</si>
  <si>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</si>
  <si>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</si>
  <si>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</si>
  <si>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</si>
  <si>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</si>
  <si>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</si>
  <si>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</si>
  <si>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</si>
  <si>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</si>
  <si>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</si>
  <si>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</si>
  <si>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</si>
  <si>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</si>
  <si>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</si>
  <si>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</si>
  <si>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</si>
  <si>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</si>
  <si>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</si>
  <si>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</si>
  <si>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</si>
  <si>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</si>
  <si>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</si>
  <si>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</si>
  <si>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</si>
  <si>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</si>
  <si>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</si>
  <si>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</si>
  <si>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</si>
  <si>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</si>
  <si>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</si>
  <si>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</si>
  <si>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</si>
  <si>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</si>
  <si>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</si>
  <si>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</si>
  <si>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</si>
  <si>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</si>
  <si>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</si>
  <si>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</si>
  <si>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</si>
  <si>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</si>
  <si>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</si>
  <si>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</si>
  <si>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</si>
  <si>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</si>
  <si>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</si>
  <si>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</si>
  <si>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</si>
  <si>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</si>
  <si>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</si>
  <si>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</si>
  <si>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</si>
  <si>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</si>
  <si>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</si>
  <si>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</si>
  <si>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</si>
  <si>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</si>
  <si>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</si>
  <si>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</si>
  <si>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</si>
  <si>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</si>
  <si>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</si>
  <si>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</si>
  <si>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</si>
  <si>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</si>
  <si>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</si>
  <si>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</si>
  <si>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</si>
  <si>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</si>
  <si>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</si>
  <si>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</si>
  <si>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</si>
  <si>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</si>
  <si>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</si>
  <si>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</si>
  <si>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</si>
  <si>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</si>
  <si>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</si>
  <si>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</si>
  <si>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</si>
  <si>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</si>
  <si>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</si>
  <si>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</si>
  <si>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</si>
  <si>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</si>
  <si>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</si>
  <si>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</si>
  <si>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</si>
  <si>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</si>
  <si>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</si>
  <si>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</si>
  <si>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</si>
  <si>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</si>
  <si>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</si>
  <si>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</si>
  <si>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</si>
  <si>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</si>
  <si>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</si>
  <si>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</si>
  <si>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</si>
  <si>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</si>
  <si>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</si>
  <si>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</si>
  <si>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</si>
  <si>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</si>
  <si>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</si>
  <si>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</si>
  <si>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</si>
  <si>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</si>
  <si>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</si>
  <si>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</si>
  <si>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</si>
  <si>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</si>
  <si>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</si>
  <si>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</si>
  <si>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</si>
  <si>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</si>
  <si>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</si>
  <si>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</si>
  <si>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</si>
  <si>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</si>
  <si>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</si>
  <si>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</si>
  <si>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</si>
  <si>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</si>
  <si>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</si>
  <si>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</si>
  <si>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</si>
  <si>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</si>
  <si>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</si>
  <si>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</si>
  <si>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</si>
  <si>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</si>
  <si>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</si>
  <si>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</si>
  <si>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</si>
  <si>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</si>
  <si>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</si>
  <si>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</si>
  <si>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</si>
  <si>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</si>
  <si>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</si>
  <si>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</si>
  <si>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</si>
  <si>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</si>
  <si>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</si>
  <si>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</si>
  <si>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</si>
  <si>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</si>
  <si>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</si>
  <si>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</si>
  <si>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</si>
  <si>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</si>
  <si>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</si>
  <si>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</si>
  <si>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</si>
  <si>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</si>
  <si>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</si>
  <si>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</si>
  <si>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</si>
  <si>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</si>
  <si>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</si>
  <si>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</si>
  <si>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</si>
  <si>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</si>
  <si>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</si>
  <si>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</si>
  <si>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</si>
  <si>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</si>
  <si>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</si>
  <si>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</si>
  <si>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</si>
  <si>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</si>
  <si>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</si>
  <si>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</si>
  <si>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</si>
  <si>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</si>
  <si>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</si>
  <si>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</si>
  <si>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</si>
  <si>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</si>
  <si>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</si>
  <si>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</si>
  <si>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</si>
  <si>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</si>
  <si>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</si>
  <si>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</si>
  <si>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</si>
  <si>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</si>
  <si>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</si>
  <si>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</si>
  <si>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</si>
  <si>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</si>
  <si>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</si>
  <si>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</si>
  <si>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</si>
  <si>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</si>
  <si>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</si>
  <si>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</si>
  <si>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</si>
  <si>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</si>
  <si>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</si>
  <si>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</si>
  <si>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</si>
  <si>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</si>
  <si>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</si>
  <si>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</si>
  <si>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</si>
  <si>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</si>
  <si>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</si>
  <si>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</si>
  <si>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</si>
  <si>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</si>
  <si>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</si>
  <si>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</si>
  <si>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</si>
  <si>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</si>
  <si>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</si>
  <si>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</si>
  <si>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</si>
  <si>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</si>
  <si>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</si>
  <si>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</si>
  <si>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</si>
  <si>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</si>
  <si>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</si>
  <si>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</si>
  <si>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</si>
  <si>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</si>
  <si>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</si>
  <si>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</si>
  <si>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</si>
  <si>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</si>
  <si>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</si>
  <si>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</si>
  <si>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</si>
  <si>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</si>
  <si>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</si>
  <si>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</si>
  <si>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</si>
  <si>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</si>
  <si>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</si>
  <si>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</si>
  <si>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</si>
  <si>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</si>
  <si>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</si>
  <si>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</si>
  <si>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</si>
  <si>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</si>
  <si>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</si>
  <si>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</si>
  <si>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</si>
  <si>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</si>
  <si>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</si>
  <si>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</si>
  <si>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</si>
  <si>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</si>
  <si>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</si>
  <si>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</si>
  <si>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</si>
  <si>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</si>
  <si>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</si>
  <si>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</si>
  <si>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</si>
  <si>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</si>
  <si>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</si>
  <si>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</si>
  <si>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</si>
  <si>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</si>
  <si>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</si>
  <si>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</si>
  <si>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</si>
  <si>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</si>
  <si>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</si>
  <si>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</si>
  <si>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</si>
  <si>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</si>
  <si>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</si>
  <si>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</si>
  <si>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</si>
  <si>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</si>
  <si>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</si>
  <si>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</si>
  <si>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</si>
  <si>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</si>
  <si>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</si>
  <si>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</si>
  <si>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</si>
  <si>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</si>
  <si>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</si>
  <si>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</si>
  <si>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</si>
  <si>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</si>
  <si>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</si>
  <si>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</si>
  <si>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</si>
  <si>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</si>
  <si>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</si>
  <si>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</si>
  <si>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</si>
  <si>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</si>
  <si>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</si>
  <si>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</si>
  <si>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</si>
  <si>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</si>
  <si>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</si>
  <si>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</si>
  <si>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</si>
  <si>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</si>
  <si>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</si>
  <si>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</si>
  <si>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</si>
  <si>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</si>
  <si>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</si>
  <si>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</si>
  <si>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</si>
  <si>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</si>
  <si>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</si>
  <si>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</si>
  <si>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</si>
  <si>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</si>
  <si>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</si>
  <si>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</si>
  <si>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</si>
  <si>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</si>
  <si>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</si>
  <si>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</si>
  <si>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</si>
  <si>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</si>
  <si>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</si>
  <si>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</si>
  <si>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</si>
  <si>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</si>
  <si>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</si>
  <si>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</si>
  <si>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</si>
  <si>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</si>
  <si>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</si>
  <si>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</si>
  <si>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</si>
  <si>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</si>
  <si>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</si>
  <si>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</si>
  <si>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</si>
  <si>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</si>
  <si>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</si>
  <si>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</si>
  <si>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</si>
  <si>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</si>
  <si>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</si>
  <si>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</si>
  <si>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</si>
  <si>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</si>
  <si>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</si>
  <si>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</si>
  <si>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</si>
  <si>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</si>
  <si>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</si>
  <si>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</si>
  <si>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</si>
  <si>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</si>
  <si>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</si>
  <si>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</si>
  <si>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</si>
  <si>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</si>
  <si>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</si>
  <si>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</si>
  <si>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</si>
  <si>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</si>
  <si>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</si>
  <si>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</si>
  <si>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</si>
  <si>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</si>
  <si>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</si>
  <si>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</si>
  <si>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</si>
  <si>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</si>
  <si>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</si>
  <si>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</si>
  <si>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</si>
  <si>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</si>
  <si>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</si>
  <si>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</si>
  <si>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</si>
  <si>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</si>
  <si>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</si>
  <si>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</si>
  <si>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</si>
  <si>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</si>
  <si>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</si>
  <si>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</si>
  <si>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</si>
  <si>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</si>
  <si>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</si>
  <si>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</si>
  <si>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</si>
  <si>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</si>
  <si>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</si>
  <si>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</si>
  <si>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</si>
  <si>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</si>
  <si>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</si>
  <si>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</si>
  <si>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</si>
  <si>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</si>
  <si>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</si>
  <si>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</si>
  <si>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</si>
  <si>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</si>
  <si>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</si>
  <si>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</si>
  <si>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</si>
  <si>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</si>
  <si>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</si>
  <si>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</si>
  <si>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</si>
  <si>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</si>
  <si>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</si>
  <si>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</si>
  <si>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</si>
  <si>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</si>
  <si>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</si>
  <si>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</si>
  <si>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</si>
  <si>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</si>
  <si>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</si>
  <si>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</si>
  <si>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</si>
  <si>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</si>
  <si>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</si>
  <si>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</si>
  <si>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</si>
  <si>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</si>
  <si>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</si>
  <si>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</si>
  <si>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</si>
  <si>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</si>
  <si>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</si>
  <si>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</si>
  <si>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</si>
  <si>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</si>
  <si>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</si>
  <si>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</si>
  <si>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</si>
  <si>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</si>
  <si>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</si>
  <si>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</si>
  <si>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</si>
  <si>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</si>
  <si>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</si>
  <si>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</si>
  <si>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</si>
  <si>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</si>
  <si>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</si>
  <si>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</si>
  <si>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</si>
  <si>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</si>
  <si>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</si>
  <si>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</si>
  <si>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</si>
  <si>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</si>
  <si>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</si>
  <si>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</si>
  <si>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</si>
  <si>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</si>
  <si>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</si>
  <si>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</si>
  <si>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</si>
  <si>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</si>
  <si>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</si>
  <si>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</si>
  <si>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</si>
  <si>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</si>
  <si>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</si>
  <si>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</si>
  <si>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</si>
  <si>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</si>
  <si>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</si>
  <si>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</si>
  <si>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</si>
  <si>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</si>
  <si>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</si>
  <si>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</si>
  <si>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</si>
  <si>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</si>
  <si>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</si>
  <si>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</si>
  <si>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</si>
  <si>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</si>
  <si>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</si>
  <si>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</si>
  <si>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</si>
  <si>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</si>
  <si>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</si>
  <si>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</si>
  <si>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</si>
  <si>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</si>
  <si>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</si>
  <si>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</si>
  <si>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</si>
  <si>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</si>
  <si>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</si>
  <si>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</si>
  <si>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</si>
  <si>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</si>
  <si>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</si>
  <si>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</si>
  <si>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</si>
  <si>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</si>
  <si>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</si>
  <si>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</si>
  <si>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</si>
  <si>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</si>
  <si>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</si>
  <si>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</si>
  <si>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</si>
  <si>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</si>
  <si>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</si>
  <si>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</si>
  <si>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</si>
  <si>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</si>
  <si>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</si>
  <si>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</si>
  <si>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</si>
  <si>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</si>
  <si>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</si>
  <si>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</si>
  <si>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</si>
  <si>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</si>
  <si>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</si>
  <si>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</si>
  <si>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</si>
  <si>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</si>
  <si>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</si>
  <si>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</si>
  <si>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</si>
  <si>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</si>
  <si>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</si>
  <si>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</si>
  <si>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</si>
  <si>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</si>
  <si>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</si>
  <si>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</si>
  <si>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</si>
  <si>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</si>
  <si>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</si>
  <si>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</si>
  <si>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</si>
  <si>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</si>
  <si>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</si>
  <si>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</si>
  <si>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</si>
  <si>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</si>
  <si>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</si>
  <si>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</si>
  <si>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</si>
  <si>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</si>
  <si>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</si>
  <si>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</si>
  <si>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</si>
  <si>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</si>
  <si>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</si>
  <si>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</si>
  <si>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</si>
  <si>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</si>
  <si>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</si>
  <si>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</si>
  <si>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</si>
  <si>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</si>
  <si>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</si>
  <si>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</si>
  <si>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</si>
  <si>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</si>
  <si>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</si>
  <si>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</si>
  <si>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</si>
  <si>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</si>
  <si>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</si>
  <si>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</si>
  <si>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</si>
  <si>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</si>
  <si>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</si>
  <si>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</si>
  <si>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</si>
  <si>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</si>
  <si>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</si>
  <si>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</si>
  <si>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</si>
  <si>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</si>
  <si>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</si>
  <si>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</si>
  <si>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</si>
  <si>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</si>
  <si>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</si>
  <si>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</si>
  <si>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</si>
  <si>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</si>
  <si>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</si>
  <si>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</si>
  <si>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</si>
  <si>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</si>
  <si>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</si>
  <si>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</si>
  <si>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</si>
  <si>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</si>
  <si>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</si>
  <si>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</si>
  <si>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</si>
  <si>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</si>
  <si>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</si>
  <si>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</si>
  <si>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</si>
  <si>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</si>
  <si>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</si>
  <si>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</si>
  <si>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</si>
  <si>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</si>
  <si>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</si>
  <si>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</si>
  <si>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</si>
  <si>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</si>
  <si>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</si>
  <si>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</si>
  <si>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</si>
  <si>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</si>
  <si>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</si>
  <si>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</si>
  <si>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</si>
  <si>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</si>
  <si>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</si>
  <si>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</si>
  <si>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</si>
  <si>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</si>
  <si>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</si>
  <si>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</si>
  <si>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</si>
  <si>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</si>
  <si>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</si>
  <si>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</si>
  <si>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</si>
  <si>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</si>
  <si>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</si>
  <si>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</si>
  <si>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</si>
  <si>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</si>
  <si>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</si>
  <si>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</si>
  <si>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</si>
  <si>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</si>
  <si>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</si>
  <si>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</si>
  <si>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</si>
  <si>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</si>
  <si>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</si>
  <si>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</si>
  <si>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</si>
  <si>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</si>
  <si>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</si>
  <si>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</si>
  <si>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</si>
  <si>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</si>
  <si>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</si>
  <si>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</si>
  <si>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</si>
  <si>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</si>
  <si>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</si>
  <si>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</si>
  <si>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</si>
  <si>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</si>
  <si>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</si>
  <si>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</si>
  <si>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</si>
  <si>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</si>
  <si>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</si>
  <si>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</si>
  <si>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</si>
  <si>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</si>
  <si>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</si>
  <si>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</si>
  <si>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</si>
  <si>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</si>
  <si>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</si>
  <si>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</si>
  <si>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</si>
  <si>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</si>
  <si>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</si>
  <si>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</si>
  <si>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</si>
  <si>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</si>
  <si>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</si>
  <si>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</si>
  <si>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</si>
  <si>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</si>
  <si>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</si>
  <si>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</si>
  <si>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</si>
  <si>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</si>
  <si>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</si>
  <si>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</si>
  <si>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</si>
  <si>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</si>
  <si>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</si>
  <si>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</si>
  <si>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</si>
  <si>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</si>
  <si>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</si>
  <si>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</si>
  <si>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</si>
  <si>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</si>
  <si>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</si>
  <si>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</si>
  <si>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</si>
  <si>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</si>
  <si>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</si>
  <si>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</si>
  <si>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</si>
  <si>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</si>
  <si>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</si>
  <si>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</si>
  <si>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</si>
  <si>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</si>
  <si>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</si>
  <si>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</si>
  <si>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</si>
  <si>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</si>
  <si>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</si>
  <si>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</si>
  <si>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</si>
  <si>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</si>
  <si>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</si>
  <si>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</si>
  <si>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</si>
  <si>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</si>
  <si>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</si>
  <si>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</si>
  <si>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</si>
  <si>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</si>
  <si>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</si>
  <si>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</si>
  <si>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</si>
  <si>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</si>
  <si>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</si>
  <si>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</si>
  <si>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</si>
  <si>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</si>
  <si>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</si>
  <si>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</si>
  <si>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</si>
  <si>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</si>
  <si>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</si>
  <si>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</si>
  <si>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</si>
  <si>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</si>
  <si>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</si>
  <si>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</si>
  <si>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</si>
  <si>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</si>
  <si>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</si>
  <si>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</si>
  <si>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</si>
  <si>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</si>
  <si>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</si>
  <si>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</si>
  <si>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</si>
  <si>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</si>
  <si>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</si>
  <si>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</si>
  <si>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</si>
  <si>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</si>
  <si>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</si>
  <si>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</si>
  <si>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</si>
  <si>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</si>
  <si>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</si>
  <si>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</si>
  <si>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</si>
  <si>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</si>
  <si>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</si>
  <si>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</si>
  <si>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</si>
  <si>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</si>
  <si>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</si>
  <si>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</si>
  <si>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</si>
  <si>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</si>
  <si>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</si>
  <si>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</si>
  <si>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</si>
  <si>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</si>
  <si>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</si>
  <si>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</si>
  <si>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</si>
  <si>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</si>
  <si>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</si>
  <si>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</si>
  <si>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</si>
  <si>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</si>
  <si>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</si>
  <si>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</si>
  <si>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</si>
  <si>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</si>
  <si>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</si>
  <si>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</si>
  <si>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</si>
  <si>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</si>
  <si>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</si>
  <si>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</si>
  <si>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</si>
  <si>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</si>
  <si>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</si>
  <si>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</si>
  <si>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</si>
  <si>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</si>
  <si>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</si>
  <si>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</si>
  <si>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</si>
  <si>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</si>
  <si>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</si>
  <si>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</si>
  <si>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</si>
  <si>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</si>
  <si>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</si>
  <si>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</si>
  <si>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</si>
  <si>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</si>
  <si>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</si>
  <si>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</si>
  <si>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</si>
  <si>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</si>
  <si>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</si>
  <si>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</si>
  <si>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</si>
  <si>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</si>
  <si>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</si>
  <si>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</si>
  <si>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</si>
  <si>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</si>
  <si>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</si>
  <si>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</si>
  <si>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</si>
  <si>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</si>
  <si>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</si>
  <si>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</si>
  <si>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</si>
  <si>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</si>
  <si>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</si>
  <si>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</si>
  <si>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</si>
  <si>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</si>
  <si>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</si>
  <si>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</si>
  <si>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</si>
  <si>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</si>
  <si>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</si>
  <si>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</si>
  <si>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</si>
  <si>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</si>
  <si>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</si>
  <si>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</si>
  <si>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</si>
  <si>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</si>
  <si>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</si>
  <si>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</si>
  <si>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</si>
  <si>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</si>
  <si>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</si>
  <si>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</si>
  <si>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</si>
  <si>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</si>
  <si>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</si>
  <si>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</si>
  <si>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</si>
  <si>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</si>
  <si>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</si>
  <si>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</si>
  <si>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</si>
  <si>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</si>
  <si>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</si>
  <si>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</si>
  <si>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</si>
  <si>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</si>
  <si>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</si>
  <si>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</si>
  <si>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</si>
  <si>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</si>
  <si>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</si>
  <si>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</si>
  <si>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</si>
  <si>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</si>
  <si>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</si>
  <si>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</si>
  <si>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</si>
  <si>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</si>
  <si>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</si>
  <si>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</si>
  <si>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</si>
  <si>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</si>
  <si>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</si>
  <si>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</si>
  <si>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</si>
  <si>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</si>
  <si>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</si>
  <si>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</si>
  <si>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</si>
  <si>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</si>
  <si>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</si>
  <si>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</si>
  <si>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</si>
  <si>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</si>
  <si>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</si>
  <si>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</si>
  <si>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</si>
  <si>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</si>
  <si>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</si>
  <si>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</si>
  <si>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</si>
  <si>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</si>
  <si>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</si>
  <si>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</si>
  <si>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</si>
  <si>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</si>
  <si>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</si>
  <si>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</si>
  <si>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</si>
  <si>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</si>
  <si>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</si>
  <si>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</si>
  <si>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</si>
  <si>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</si>
  <si>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</si>
  <si>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</si>
  <si>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</si>
  <si>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</si>
  <si>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</si>
  <si>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</si>
  <si>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</si>
  <si>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</si>
  <si>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</si>
  <si>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</si>
  <si>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</si>
  <si>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</si>
  <si>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</si>
  <si>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</si>
  <si>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</si>
  <si>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</si>
  <si>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</si>
  <si>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</si>
  <si>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</si>
  <si>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</si>
  <si>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</si>
  <si>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</si>
  <si>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</si>
  <si>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</si>
  <si>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</si>
  <si>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</si>
  <si>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</si>
  <si>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</si>
  <si>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</si>
  <si>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</si>
  <si>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</si>
  <si>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</si>
  <si>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</si>
  <si>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</si>
  <si>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</si>
  <si>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</si>
  <si>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</si>
  <si>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</si>
  <si>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</si>
  <si>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</si>
  <si>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</si>
  <si>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</si>
  <si>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</si>
  <si>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</si>
  <si>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</si>
  <si>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</si>
  <si>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</si>
  <si>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</si>
  <si>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</si>
  <si>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</si>
  <si>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</si>
  <si>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</si>
  <si>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</si>
  <si>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</si>
  <si>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</si>
  <si>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</si>
  <si>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</si>
  <si>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</si>
  <si>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</si>
  <si>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</si>
  <si>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</si>
  <si>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</si>
  <si>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</si>
  <si>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</si>
  <si>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</si>
  <si>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</si>
  <si>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</si>
  <si>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</si>
  <si>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</si>
  <si>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</si>
  <si>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</si>
  <si>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</si>
  <si>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</si>
  <si>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</si>
  <si>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</si>
  <si>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</si>
  <si>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</si>
  <si>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</si>
  <si>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</si>
  <si>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</si>
  <si>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</si>
  <si>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</si>
  <si>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</si>
  <si>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</si>
  <si>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</si>
  <si>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</si>
  <si>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</si>
  <si>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</si>
  <si>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</si>
  <si>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</si>
  <si>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</si>
  <si>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</si>
  <si>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</si>
  <si>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</si>
  <si>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</si>
  <si>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</si>
  <si>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</si>
  <si>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</si>
  <si>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</si>
  <si>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</si>
  <si>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</si>
  <si>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</si>
  <si>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</si>
  <si>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</si>
  <si>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</si>
  <si>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</si>
  <si>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</si>
  <si>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</si>
  <si>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</si>
  <si>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</si>
  <si>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</si>
  <si>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</si>
  <si>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</si>
  <si>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</si>
  <si>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</si>
  <si>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</si>
  <si>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</si>
  <si>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</si>
  <si>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</si>
  <si>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</si>
  <si>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</si>
  <si>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</si>
  <si>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</si>
  <si>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</si>
  <si>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</si>
  <si>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</si>
  <si>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</si>
  <si>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</si>
  <si>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</si>
  <si>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</si>
  <si>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</si>
  <si>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</si>
  <si>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</si>
  <si>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</si>
  <si>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</si>
  <si>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</si>
  <si>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</si>
  <si>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</si>
  <si>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</si>
  <si>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</si>
  <si>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</si>
  <si>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</si>
  <si>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</si>
  <si>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</si>
  <si>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</si>
  <si>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</si>
  <si>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</si>
  <si>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</si>
  <si>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</si>
  <si>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</si>
  <si>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</si>
  <si>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</si>
  <si>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</si>
  <si>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</si>
  <si>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</si>
  <si>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</si>
  <si>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</si>
  <si>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</si>
  <si>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</si>
  <si>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</si>
  <si>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</si>
  <si>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</si>
  <si>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</si>
  <si>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</si>
  <si>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</si>
  <si>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</si>
  <si>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</si>
  <si>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</si>
  <si>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</si>
  <si>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</si>
  <si>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</si>
  <si>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</si>
  <si>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</si>
  <si>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</si>
  <si>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</si>
  <si>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</si>
  <si>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</si>
  <si>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</si>
  <si>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</si>
  <si>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</si>
  <si>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</si>
  <si>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</si>
  <si>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</si>
  <si>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</si>
  <si>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</si>
  <si>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</si>
  <si>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</si>
  <si>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</si>
  <si>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</si>
  <si>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</si>
  <si>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</si>
  <si>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</si>
  <si>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</si>
  <si>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</si>
  <si>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</si>
  <si>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</si>
  <si>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</si>
  <si>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</si>
  <si>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</si>
  <si>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</si>
  <si>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</si>
  <si>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</si>
  <si>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</si>
  <si>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</si>
  <si>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</si>
  <si>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</si>
  <si>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</si>
  <si>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</si>
  <si>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</si>
  <si>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</si>
  <si>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</si>
  <si>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</si>
  <si>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</si>
  <si>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</si>
  <si>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</si>
  <si>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</si>
  <si>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</si>
  <si>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</si>
  <si>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</si>
  <si>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</si>
  <si>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</si>
  <si>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</si>
  <si>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</si>
  <si>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</si>
  <si>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</si>
  <si>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</si>
  <si>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</si>
  <si>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</si>
  <si>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</si>
  <si>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</si>
  <si>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</si>
  <si>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</si>
  <si>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</si>
  <si>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</si>
  <si>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</si>
  <si>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</si>
  <si>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</si>
  <si>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</si>
  <si>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</si>
  <si>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</si>
  <si>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</si>
  <si>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</si>
  <si>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</si>
  <si>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</si>
  <si>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</si>
  <si>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</si>
  <si>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</si>
  <si>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</si>
  <si>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</si>
  <si>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</si>
  <si>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</si>
  <si>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</si>
  <si>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</si>
  <si>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</si>
  <si>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</si>
  <si>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</si>
  <si>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</si>
  <si>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</si>
  <si>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</si>
  <si>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</si>
  <si>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</si>
  <si>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</si>
  <si>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</si>
  <si>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</si>
  <si>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</si>
  <si>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</si>
  <si>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</si>
  <si>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</si>
  <si>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</si>
  <si>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</si>
  <si>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</si>
  <si>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</si>
  <si>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</si>
  <si>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</si>
  <si>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</si>
  <si>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</si>
  <si>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</si>
  <si>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</si>
  <si>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</si>
  <si>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</si>
  <si>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</si>
  <si>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</si>
  <si>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</si>
  <si>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</si>
  <si>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</si>
  <si>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</si>
  <si>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</si>
  <si>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</si>
  <si>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</si>
  <si>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</si>
  <si>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</si>
  <si>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</si>
  <si>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</si>
  <si>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</si>
  <si>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</si>
  <si>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</si>
  <si>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</si>
  <si>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</si>
  <si>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</si>
  <si>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</si>
  <si>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</si>
  <si>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</si>
  <si>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</si>
  <si>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</si>
  <si>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</si>
  <si>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</si>
  <si>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</si>
  <si>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</si>
  <si>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</si>
  <si>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</si>
  <si>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</si>
  <si>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</si>
  <si>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</si>
  <si>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</si>
  <si>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</si>
  <si>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</si>
  <si>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</si>
  <si>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</si>
  <si>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</si>
  <si>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</si>
  <si>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</si>
  <si>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</si>
  <si>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</si>
  <si>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</si>
  <si>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</si>
  <si>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</si>
  <si>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</si>
  <si>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</si>
  <si>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</si>
  <si>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</si>
  <si>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</si>
  <si>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</si>
  <si>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</si>
  <si>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</si>
  <si>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</si>
  <si>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</si>
  <si>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</si>
  <si>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</si>
  <si>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</si>
  <si>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</si>
  <si>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</si>
  <si>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</si>
  <si>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</si>
  <si>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</si>
  <si>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</si>
  <si>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</si>
  <si>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</si>
  <si>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</si>
  <si>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</si>
  <si>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</si>
  <si>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</si>
  <si>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</si>
  <si>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</si>
  <si>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</si>
  <si>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</si>
  <si>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</si>
  <si>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</si>
  <si>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</si>
  <si>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</si>
  <si>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</si>
  <si>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</si>
  <si>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</si>
  <si>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</si>
  <si>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</si>
  <si>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</si>
  <si>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</si>
  <si>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</si>
  <si>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</si>
  <si>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</si>
  <si>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</si>
  <si>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</si>
  <si>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</si>
  <si>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</si>
  <si>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</si>
  <si>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</si>
  <si>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</si>
  <si>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</si>
  <si>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</si>
  <si>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</si>
  <si>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</si>
  <si>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</si>
  <si>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</si>
  <si>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</si>
  <si>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</si>
  <si>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</si>
  <si>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</si>
  <si>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</si>
  <si>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</si>
  <si>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</si>
  <si>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</si>
  <si>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</si>
  <si>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</si>
  <si>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</si>
  <si>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</si>
  <si>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</si>
  <si>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</si>
  <si>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</si>
  <si>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</si>
  <si>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</si>
  <si>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</si>
  <si>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</si>
  <si>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</si>
  <si>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</si>
  <si>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</si>
  <si>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</si>
  <si>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</si>
  <si>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</si>
  <si>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</si>
  <si>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</si>
  <si>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</si>
  <si>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</si>
  <si>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</si>
  <si>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</si>
  <si>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</si>
  <si>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</si>
  <si>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</si>
  <si>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</si>
  <si>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</si>
  <si>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</si>
  <si>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</si>
  <si>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</si>
  <si>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</si>
  <si>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</si>
  <si>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</si>
  <si>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</si>
  <si>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</si>
  <si>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</si>
  <si>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</si>
  <si>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</si>
  <si>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</si>
  <si>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</si>
  <si>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</si>
  <si>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</si>
  <si>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</si>
  <si>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</si>
  <si>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</si>
  <si>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</si>
  <si>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</si>
  <si>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</si>
  <si>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</si>
  <si>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</si>
  <si>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</si>
  <si>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</si>
  <si>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</si>
  <si>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</si>
  <si>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</si>
  <si>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</si>
  <si>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</si>
  <si>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</si>
  <si>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</si>
  <si>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</si>
  <si>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</si>
  <si>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</si>
  <si>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</si>
  <si>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</si>
  <si>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</si>
  <si>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</si>
  <si>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</si>
  <si>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</si>
  <si>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</si>
  <si>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</si>
  <si>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</si>
  <si>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</si>
  <si>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</si>
  <si>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</si>
  <si>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</si>
  <si>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</si>
  <si>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</si>
  <si>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</si>
  <si>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</si>
  <si>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</si>
  <si>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</si>
  <si>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</si>
  <si>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</si>
  <si>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</si>
  <si>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</si>
  <si>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</si>
  <si>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</si>
  <si>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</si>
  <si>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</si>
  <si>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</si>
  <si>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</si>
  <si>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</si>
  <si>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</si>
  <si>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</si>
  <si>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</si>
  <si>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</si>
  <si>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</si>
  <si>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</si>
  <si>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</si>
  <si>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</si>
  <si>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</si>
  <si>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</si>
  <si>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</si>
  <si>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</si>
  <si>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</si>
  <si>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</si>
  <si>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</si>
  <si>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</si>
  <si>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</si>
  <si>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</si>
  <si>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</si>
  <si>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</si>
  <si>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</si>
  <si>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</si>
  <si>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</si>
  <si>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</si>
  <si>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</si>
  <si>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</si>
  <si>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</si>
  <si>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</si>
  <si>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</si>
  <si>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</si>
  <si>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</si>
  <si>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</si>
  <si>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</si>
  <si>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</si>
  <si>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</si>
  <si>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</si>
  <si>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</si>
  <si>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</si>
  <si>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</si>
  <si>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</si>
  <si>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</si>
  <si>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</si>
  <si>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</si>
  <si>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</si>
  <si>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</si>
  <si>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</si>
  <si>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</si>
  <si>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</si>
  <si>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</si>
  <si>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</si>
  <si>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</si>
  <si>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</si>
  <si>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</si>
  <si>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</si>
  <si>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</si>
  <si>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</si>
  <si>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</si>
  <si>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</si>
  <si>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</si>
  <si>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</si>
  <si>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</si>
  <si>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</si>
  <si>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</si>
  <si>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</si>
  <si>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</si>
  <si>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</si>
  <si>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</si>
  <si>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</si>
  <si>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</si>
  <si>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</si>
  <si>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</si>
  <si>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</si>
  <si>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</si>
  <si>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</si>
  <si>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</si>
  <si>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</si>
  <si>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</si>
  <si>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</si>
  <si>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</si>
  <si>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</si>
  <si>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</si>
  <si>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</si>
  <si>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</si>
  <si>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</si>
  <si>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</si>
  <si>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</si>
  <si>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</si>
  <si>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</si>
  <si>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</si>
  <si>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</si>
  <si>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</si>
  <si>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</si>
  <si>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</si>
  <si>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</si>
  <si>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</si>
  <si>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</si>
  <si>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</si>
  <si>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</si>
  <si>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</si>
  <si>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</si>
  <si>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</si>
  <si>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</si>
  <si>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</si>
  <si>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</si>
  <si>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</si>
  <si>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</si>
  <si>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</si>
  <si>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</si>
  <si>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</si>
  <si>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</si>
  <si>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</si>
  <si>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</si>
  <si>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</si>
  <si>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</si>
  <si>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</si>
  <si>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</si>
  <si>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</si>
  <si>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</si>
  <si>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</si>
  <si>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</si>
  <si>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</si>
  <si>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</si>
  <si>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</si>
  <si>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</si>
  <si>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</si>
  <si>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</si>
  <si>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</si>
  <si>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</si>
  <si>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</si>
  <si>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</si>
  <si>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</si>
  <si>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</si>
  <si>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</si>
  <si>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</si>
  <si>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</si>
  <si>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</si>
  <si>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</si>
  <si>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</si>
  <si>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</si>
  <si>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</si>
  <si>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</si>
  <si>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</si>
  <si>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</si>
  <si>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</si>
  <si>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</si>
  <si>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</si>
  <si>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</si>
  <si>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</si>
  <si>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</si>
  <si>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</si>
  <si>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</si>
  <si>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</si>
  <si>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</si>
  <si>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</si>
  <si>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</si>
  <si>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</si>
  <si>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</si>
  <si>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</si>
  <si>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</si>
  <si>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</si>
  <si>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</si>
  <si>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</si>
  <si>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</si>
  <si>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</si>
  <si>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</si>
  <si>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</si>
  <si>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</si>
  <si>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</si>
  <si>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</si>
  <si>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</si>
  <si>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</si>
  <si>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</si>
  <si>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</si>
  <si>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</si>
  <si>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</si>
  <si>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</si>
  <si>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</si>
  <si>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</si>
  <si>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</si>
  <si>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</si>
  <si>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</si>
  <si>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</si>
  <si>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</si>
  <si>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</si>
  <si>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</si>
  <si>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</si>
  <si>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</si>
  <si>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</si>
  <si>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</si>
  <si>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</si>
  <si>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</si>
  <si>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</si>
  <si>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</si>
  <si>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</si>
  <si>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</si>
  <si>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</si>
  <si>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</si>
  <si>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</si>
  <si>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</si>
  <si>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</si>
  <si>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</si>
  <si>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</si>
  <si>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</si>
  <si>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</si>
  <si>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</si>
  <si>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</si>
  <si>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</si>
  <si>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</si>
  <si>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</si>
  <si>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</si>
  <si>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</si>
  <si>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</si>
  <si>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</si>
  <si>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</si>
  <si>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</si>
  <si>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</si>
  <si>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</si>
  <si>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</si>
  <si>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</si>
  <si>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</si>
  <si>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</si>
  <si>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</si>
  <si>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</si>
  <si>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</si>
  <si>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</si>
  <si>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</si>
  <si>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</si>
  <si>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</si>
  <si>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</si>
  <si>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</si>
  <si>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</si>
  <si>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</si>
  <si>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</si>
  <si>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</si>
  <si>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</si>
  <si>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</si>
  <si>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</si>
  <si>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</si>
  <si>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</si>
  <si>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</si>
  <si>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</si>
  <si>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</si>
  <si>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</si>
  <si>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</si>
  <si>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</si>
  <si>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</si>
  <si>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</si>
  <si>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</si>
  <si>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</si>
  <si>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</si>
  <si>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</si>
  <si>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</si>
  <si>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</si>
  <si>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</si>
  <si>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</si>
  <si>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</si>
  <si>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</si>
  <si>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</si>
  <si>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</si>
  <si>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</si>
  <si>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</si>
  <si>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</si>
  <si>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</si>
  <si>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</si>
  <si>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</si>
  <si>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</si>
  <si>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</si>
  <si>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</si>
  <si>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</si>
  <si>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</si>
  <si>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</si>
  <si>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</si>
  <si>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</si>
  <si>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</si>
  <si>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</si>
  <si>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</si>
  <si>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</si>
  <si>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</si>
  <si>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</si>
  <si>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</si>
  <si>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</si>
  <si>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</si>
  <si>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</si>
  <si>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</si>
  <si>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</si>
  <si>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</si>
  <si>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</si>
  <si>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</si>
  <si>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</si>
  <si>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</si>
  <si>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</si>
  <si>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</si>
  <si>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</si>
  <si>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</si>
  <si>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</si>
  <si>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</si>
  <si>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</si>
  <si>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</si>
  <si>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</si>
  <si>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</si>
  <si>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</si>
  <si>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</si>
  <si>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</si>
  <si>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</si>
  <si>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</si>
  <si>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</si>
  <si>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</si>
  <si>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</si>
  <si>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</si>
  <si>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</si>
  <si>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</si>
  <si>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</si>
  <si>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</si>
  <si>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</si>
  <si>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</si>
  <si>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</si>
  <si>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</si>
  <si>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</si>
  <si>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</si>
  <si>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</si>
  <si>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</si>
  <si>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</si>
  <si>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</si>
  <si>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</si>
  <si>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</si>
  <si>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</si>
  <si>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</si>
  <si>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</si>
  <si>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</si>
  <si>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</si>
  <si>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</si>
  <si>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</si>
  <si>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</si>
  <si>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</si>
  <si>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</si>
  <si>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</si>
  <si>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</si>
  <si>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</si>
  <si>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</si>
  <si>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</si>
  <si>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</si>
  <si>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</si>
  <si>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</si>
  <si>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</si>
  <si>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</si>
  <si>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</si>
  <si>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</si>
  <si>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</si>
  <si>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</si>
  <si>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</si>
  <si>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</si>
  <si>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</si>
  <si>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</si>
  <si>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</si>
  <si>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</si>
  <si>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</si>
  <si>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</si>
  <si>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</si>
  <si>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</si>
  <si>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</si>
  <si>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</si>
  <si>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</si>
  <si>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</si>
  <si>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</si>
  <si>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</si>
  <si>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</si>
  <si>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</si>
  <si>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</si>
  <si>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</si>
  <si>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</si>
  <si>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</si>
  <si>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</si>
  <si>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</si>
  <si>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</si>
  <si>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</si>
  <si>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</si>
  <si>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</si>
  <si>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</si>
  <si>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</si>
  <si>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</si>
  <si>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</si>
  <si>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</si>
  <si>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</si>
  <si>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</si>
  <si>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</si>
  <si>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</si>
  <si>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</si>
  <si>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</si>
  <si>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</si>
  <si>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</si>
  <si>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</si>
  <si>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</si>
  <si>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</si>
  <si>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</si>
  <si>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</si>
  <si>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</si>
  <si>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</si>
  <si>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</si>
  <si>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</si>
  <si>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</si>
  <si>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</si>
  <si>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</si>
  <si>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</si>
  <si>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</si>
  <si>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</si>
  <si>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</si>
  <si>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</si>
  <si>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</si>
  <si>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</si>
  <si>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</si>
  <si>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</si>
  <si>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</si>
  <si>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</si>
  <si>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</si>
  <si>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</si>
  <si>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</si>
  <si>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</si>
  <si>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</si>
  <si>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</si>
  <si>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</si>
  <si>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</si>
  <si>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</si>
  <si>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</si>
  <si>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</si>
  <si>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</si>
  <si>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</si>
  <si>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</si>
  <si>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</si>
  <si>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</si>
  <si>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</si>
  <si>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</si>
  <si>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</si>
  <si>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</si>
  <si>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</si>
  <si>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</si>
  <si>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</si>
  <si>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</si>
  <si>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</si>
  <si>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</si>
  <si>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</si>
  <si>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</si>
  <si>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</si>
  <si>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</si>
  <si>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</si>
  <si>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</si>
  <si>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</si>
  <si>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</si>
  <si>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</si>
  <si>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</si>
  <si>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</si>
  <si>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</si>
  <si>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</si>
  <si>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</si>
  <si>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</si>
  <si>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</si>
  <si>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</si>
  <si>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</si>
  <si>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</si>
  <si>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</si>
  <si>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</si>
  <si>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</si>
  <si>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</si>
  <si>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</si>
  <si>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</si>
  <si>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</si>
  <si>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</si>
  <si>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</si>
  <si>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</si>
  <si>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</si>
  <si>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</si>
  <si>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</si>
  <si>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</si>
  <si>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</si>
  <si>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</si>
  <si>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</si>
  <si>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</si>
  <si>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</si>
  <si>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</si>
  <si>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</si>
  <si>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</si>
  <si>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</si>
  <si>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</si>
  <si>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</si>
  <si>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</si>
  <si>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</si>
  <si>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</si>
  <si>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</si>
  <si>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</si>
  <si>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</si>
  <si>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</si>
  <si>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</si>
  <si>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</si>
  <si>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</si>
  <si>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</si>
  <si>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</si>
  <si>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</si>
  <si>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</si>
  <si>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</si>
  <si>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</si>
  <si>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</si>
  <si>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</si>
  <si>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</si>
  <si>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</si>
  <si>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</si>
  <si>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</si>
  <si>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</si>
  <si>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</si>
  <si>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</si>
  <si>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</si>
  <si>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</si>
  <si>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</si>
  <si>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</si>
  <si>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</si>
  <si>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</si>
  <si>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</si>
  <si>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</si>
  <si>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</si>
  <si>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</si>
  <si>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</si>
  <si>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</si>
  <si>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</si>
  <si>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</si>
  <si>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</si>
  <si>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</si>
  <si>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</si>
  <si>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</si>
  <si>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</si>
  <si>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</si>
  <si>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</si>
  <si>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</si>
  <si>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</si>
  <si>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</si>
  <si>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</si>
  <si>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</si>
  <si>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</si>
  <si>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</si>
  <si>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</si>
  <si>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</si>
  <si>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</si>
  <si>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</si>
  <si>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</si>
  <si>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</si>
  <si>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</si>
  <si>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</si>
  <si>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</si>
  <si>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</si>
  <si>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</si>
  <si>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</si>
  <si>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</si>
  <si>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</si>
  <si>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</si>
  <si>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</si>
  <si>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</si>
  <si>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</si>
  <si>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</si>
  <si>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</si>
  <si>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</si>
  <si>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</si>
  <si>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</si>
  <si>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</si>
  <si>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</si>
  <si>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</si>
  <si>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</si>
  <si>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</si>
  <si>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</si>
  <si>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</si>
  <si>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</si>
  <si>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</si>
  <si>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</si>
  <si>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</si>
  <si>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</si>
  <si>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</si>
  <si>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</si>
  <si>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</si>
  <si>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</si>
  <si>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</si>
  <si>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</si>
  <si>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</si>
  <si>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</si>
  <si>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</si>
  <si>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</si>
  <si>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</si>
  <si>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</si>
  <si>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</si>
  <si>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</si>
  <si>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</si>
  <si>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</si>
  <si>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</si>
  <si>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</si>
  <si>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</si>
  <si>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</si>
  <si>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</si>
  <si>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</si>
  <si>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</si>
  <si>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</si>
  <si>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</si>
  <si>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</si>
  <si>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</si>
  <si>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</si>
  <si>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</si>
  <si>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</si>
  <si>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</si>
  <si>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</si>
  <si>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</si>
  <si>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</si>
  <si>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</si>
  <si>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</si>
  <si>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</si>
  <si>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</si>
  <si>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</si>
  <si>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</si>
  <si>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</si>
  <si>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</si>
  <si>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</si>
  <si>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</si>
  <si>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</si>
  <si>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</si>
  <si>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</si>
  <si>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</si>
  <si>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</si>
  <si>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</si>
  <si>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</si>
  <si>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</si>
  <si>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</si>
  <si>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</si>
  <si>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</si>
  <si>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</si>
  <si>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</si>
  <si>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</si>
  <si>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</si>
  <si>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</si>
  <si>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</si>
  <si>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</si>
  <si>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</si>
  <si>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</si>
  <si>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</si>
  <si>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</si>
  <si>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</si>
  <si>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</si>
  <si>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</si>
  <si>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</si>
  <si>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</si>
  <si>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</si>
  <si>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</si>
  <si>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</si>
  <si>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</si>
  <si>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</si>
  <si>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</si>
  <si>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</si>
  <si>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</si>
  <si>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</si>
  <si>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</si>
  <si>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</si>
  <si>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</si>
  <si>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</si>
  <si>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</si>
  <si>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</si>
  <si>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</si>
  <si>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</si>
  <si>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</si>
  <si>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</si>
  <si>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</si>
  <si>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</si>
  <si>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</si>
  <si>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</si>
  <si>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</si>
  <si>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</si>
  <si>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</si>
  <si>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</si>
  <si>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</si>
  <si>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</si>
  <si>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</si>
  <si>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</si>
  <si>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</si>
  <si>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</si>
  <si>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</si>
  <si>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</si>
  <si>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</si>
  <si>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</si>
  <si>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</si>
  <si>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</si>
  <si>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</si>
  <si>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</si>
  <si>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</si>
  <si>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</si>
  <si>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</si>
  <si>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</si>
  <si>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</si>
  <si>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</si>
  <si>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</si>
  <si>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</si>
  <si>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</si>
  <si>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</si>
  <si>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</si>
  <si>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</si>
  <si>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</si>
  <si>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</si>
  <si>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</si>
  <si>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</si>
  <si>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</si>
  <si>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</si>
  <si>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</si>
  <si>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</si>
  <si>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</si>
  <si>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</si>
  <si>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</si>
  <si>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</si>
  <si>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</si>
  <si>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</si>
  <si>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</si>
  <si>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</si>
  <si>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</si>
  <si>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</si>
  <si>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</si>
  <si>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</si>
  <si>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</si>
  <si>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</si>
  <si>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</si>
  <si>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</si>
  <si>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</si>
  <si>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</si>
  <si>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</si>
  <si>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</si>
  <si>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</si>
  <si>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</si>
  <si>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</si>
  <si>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</si>
  <si>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</si>
  <si>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</si>
  <si>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</si>
  <si>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</si>
  <si>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</si>
  <si>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</si>
  <si>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</si>
  <si>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</si>
  <si>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</si>
  <si>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</si>
  <si>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</si>
  <si>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</si>
  <si>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</si>
  <si>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</si>
  <si>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</si>
  <si>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</si>
  <si>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</si>
  <si>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</si>
  <si>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</si>
  <si>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</si>
  <si>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</si>
  <si>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</si>
  <si>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</si>
  <si>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</si>
  <si>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</si>
  <si>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</si>
  <si>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</si>
  <si>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</si>
  <si>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</si>
  <si>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</si>
  <si>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</si>
  <si>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</si>
  <si>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</si>
  <si>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</si>
  <si>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</si>
  <si>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</si>
  <si>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</si>
  <si>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</si>
  <si>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</si>
  <si>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</si>
  <si>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</si>
  <si>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</si>
  <si>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</si>
  <si>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</si>
  <si>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</si>
  <si>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</si>
  <si>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</si>
  <si>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</si>
  <si>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</si>
  <si>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</si>
  <si>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</si>
  <si>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</si>
  <si>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</si>
  <si>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</si>
  <si>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</si>
  <si>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</si>
  <si>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</si>
  <si>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</si>
  <si>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</si>
  <si>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</si>
  <si>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</si>
  <si>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</si>
  <si>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</si>
  <si>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</si>
  <si>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</si>
  <si>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</si>
  <si>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</si>
  <si>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</si>
  <si>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</si>
  <si>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</si>
  <si>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</si>
  <si>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</si>
  <si>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</si>
  <si>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</si>
  <si>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</si>
  <si>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</si>
  <si>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</si>
  <si>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</si>
  <si>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</si>
  <si>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</si>
  <si>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</si>
  <si>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</si>
  <si>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</si>
  <si>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</si>
  <si>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</si>
  <si>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</si>
  <si>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</si>
  <si>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</si>
  <si>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</si>
  <si>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</si>
  <si>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</si>
  <si>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</si>
  <si>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</si>
  <si>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</si>
  <si>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</si>
  <si>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</si>
  <si>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</si>
  <si>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</si>
  <si>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</si>
  <si>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</si>
  <si>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</si>
  <si>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</si>
  <si>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</si>
  <si>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</si>
  <si>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</si>
  <si>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</si>
  <si>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</si>
  <si>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</si>
  <si>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</si>
  <si>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</si>
  <si>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</si>
  <si>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</si>
  <si>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</si>
  <si>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</si>
  <si>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</si>
  <si>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</si>
  <si>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</si>
  <si>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</si>
  <si>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</si>
  <si>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</si>
  <si>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</si>
  <si>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</si>
  <si>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</si>
  <si>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</si>
  <si>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</si>
  <si>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</si>
  <si>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</si>
  <si>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</si>
  <si>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</si>
  <si>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</si>
  <si>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</si>
  <si>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</si>
  <si>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</si>
  <si>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</si>
  <si>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</si>
  <si>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</si>
  <si>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</si>
  <si>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</si>
  <si>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</si>
  <si>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</si>
  <si>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</si>
  <si>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</si>
  <si>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</si>
  <si>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</si>
  <si>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</si>
  <si>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</si>
  <si>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</si>
  <si>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</si>
  <si>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</si>
  <si>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</si>
  <si>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</si>
  <si>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</si>
  <si>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</si>
  <si>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</si>
  <si>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</si>
  <si>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</si>
  <si>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</si>
  <si>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</si>
  <si>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</si>
  <si>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</si>
  <si>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</si>
  <si>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</si>
  <si>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</si>
  <si>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</si>
  <si>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</si>
  <si>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</si>
  <si>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</si>
  <si>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</si>
  <si>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</si>
  <si>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</si>
  <si>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</si>
  <si>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</si>
  <si>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</si>
  <si>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</si>
  <si>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</si>
  <si>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</si>
  <si>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</si>
  <si>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</si>
  <si>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</si>
  <si>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</si>
  <si>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</si>
  <si>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</si>
  <si>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</si>
  <si>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</si>
  <si>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</si>
  <si>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</si>
  <si>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</si>
  <si>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</si>
  <si>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</si>
  <si>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</si>
  <si>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</si>
  <si>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</si>
  <si>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</si>
  <si>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</si>
  <si>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</si>
  <si>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</si>
  <si>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</si>
  <si>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</si>
  <si>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</si>
  <si>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</si>
  <si>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</si>
  <si>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</si>
  <si>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</si>
  <si>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</si>
  <si>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</si>
  <si>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</si>
  <si>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</si>
  <si>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</si>
  <si>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</si>
  <si>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</si>
  <si>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</si>
  <si>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</si>
  <si>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</si>
  <si>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</si>
  <si>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</si>
  <si>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</si>
  <si>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</si>
  <si>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</si>
  <si>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</si>
  <si>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</si>
  <si>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</si>
  <si>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</si>
  <si>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</si>
  <si>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</si>
  <si>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</si>
  <si>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</si>
  <si>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</si>
  <si>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</si>
  <si>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</si>
  <si>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</si>
  <si>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</si>
  <si>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</si>
  <si>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</si>
  <si>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</si>
  <si>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</si>
  <si>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</si>
  <si>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</si>
  <si>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</si>
  <si>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</si>
  <si>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</si>
  <si>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</si>
  <si>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</si>
  <si>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</si>
  <si>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</si>
  <si>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</si>
  <si>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</si>
  <si>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</si>
  <si>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</si>
  <si>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</si>
  <si>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</si>
  <si>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</si>
  <si>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</si>
  <si>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</si>
  <si>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</si>
  <si>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</si>
  <si>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</si>
  <si>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</si>
  <si>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</si>
  <si>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</si>
  <si>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</si>
  <si>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</si>
  <si>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</si>
  <si>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</si>
  <si>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</si>
  <si>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</si>
  <si>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</si>
  <si>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</si>
  <si>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</si>
  <si>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</si>
  <si>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</si>
  <si>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</si>
  <si>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</si>
  <si>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</si>
  <si>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</si>
  <si>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</si>
  <si>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</si>
  <si>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</si>
  <si>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</si>
  <si>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</si>
  <si>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</si>
  <si>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</si>
  <si>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</si>
  <si>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</si>
  <si>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</si>
  <si>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</si>
  <si>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</si>
  <si>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</si>
  <si>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</si>
  <si>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</si>
  <si>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</si>
  <si>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</si>
  <si>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</si>
  <si>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</si>
  <si>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</si>
  <si>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</si>
  <si>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</si>
  <si>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</si>
  <si>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</si>
  <si>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</si>
  <si>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</si>
  <si>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</si>
  <si>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</si>
  <si>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</si>
  <si>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</si>
  <si>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</si>
  <si>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</si>
  <si>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</si>
  <si>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</si>
  <si>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</si>
  <si>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</si>
  <si>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</si>
  <si>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</si>
  <si>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</si>
  <si>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</si>
  <si>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</si>
  <si>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</si>
  <si>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</si>
  <si>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</si>
  <si>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</si>
  <si>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</si>
  <si>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</si>
  <si>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</si>
  <si>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</si>
  <si>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</si>
  <si>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</si>
  <si>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</si>
  <si>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</si>
  <si>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</si>
  <si>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</si>
  <si>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</si>
  <si>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</si>
  <si>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</si>
  <si>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</si>
  <si>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</si>
  <si>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</si>
  <si>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</si>
  <si>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</si>
  <si>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</si>
  <si>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</si>
  <si>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</si>
  <si>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</si>
  <si>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</si>
  <si>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</si>
  <si>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</si>
  <si>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</si>
  <si>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</si>
  <si>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</si>
  <si>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</si>
  <si>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</si>
  <si>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</si>
  <si>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</si>
  <si>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</si>
  <si>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</si>
  <si>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</si>
  <si>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</si>
  <si>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</si>
  <si>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</si>
  <si>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</si>
  <si>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</si>
  <si>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</si>
  <si>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</si>
  <si>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</si>
  <si>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</si>
  <si>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</si>
  <si>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</si>
  <si>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</si>
  <si>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</si>
  <si>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</si>
  <si>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</si>
  <si>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</si>
  <si>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</si>
  <si>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</si>
  <si>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</si>
  <si>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</si>
  <si>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</si>
  <si>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</si>
  <si>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</si>
  <si>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</si>
  <si>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</si>
  <si>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</si>
  <si>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</si>
  <si>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</si>
  <si>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</si>
  <si>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</si>
  <si>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</si>
  <si>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</si>
  <si>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</si>
  <si>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</si>
  <si>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</si>
  <si>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</si>
  <si>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</si>
  <si>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</si>
  <si>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</si>
  <si>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</si>
  <si>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</si>
  <si>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</si>
  <si>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</si>
  <si>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</si>
  <si>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</si>
  <si>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</si>
  <si>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</si>
  <si>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</si>
  <si>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</si>
  <si>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</si>
  <si>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</si>
  <si>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</si>
  <si>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</si>
  <si>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</si>
  <si>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</si>
  <si>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</si>
  <si>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</si>
  <si>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</si>
  <si>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</si>
  <si>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</si>
  <si>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</si>
  <si>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</si>
  <si>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</si>
  <si>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</si>
  <si>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</si>
  <si>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</si>
  <si>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</si>
  <si>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</si>
  <si>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</si>
  <si>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</si>
  <si>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</si>
  <si>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</si>
  <si>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</si>
  <si>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</si>
  <si>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</si>
  <si>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</si>
  <si>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</si>
  <si>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</si>
  <si>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</si>
  <si>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</si>
  <si>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</si>
  <si>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</si>
  <si>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</si>
  <si>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</si>
  <si>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</si>
  <si>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</si>
  <si>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</si>
  <si>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</si>
  <si>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</si>
  <si>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</si>
  <si>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</si>
  <si>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</si>
  <si>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</si>
  <si>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</si>
  <si>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</si>
  <si>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</si>
  <si>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</si>
  <si>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</si>
  <si>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</si>
  <si>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</si>
  <si>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</si>
  <si>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</si>
  <si>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</si>
  <si>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</si>
  <si>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</si>
  <si>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</si>
  <si>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</si>
  <si>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</si>
  <si>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</si>
  <si>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</si>
  <si>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</si>
  <si>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</si>
  <si>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</si>
  <si>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</si>
  <si>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</si>
  <si>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</si>
  <si>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</si>
  <si>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</si>
  <si>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</si>
  <si>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</si>
  <si>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</si>
  <si>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</si>
  <si>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</si>
  <si>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</si>
  <si>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</si>
  <si>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</si>
  <si>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</si>
  <si>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</si>
  <si>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</si>
  <si>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</si>
  <si>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</si>
  <si>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</si>
  <si>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</si>
  <si>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</si>
  <si>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</si>
  <si>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</si>
  <si>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</si>
  <si>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</si>
  <si>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</si>
  <si>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</si>
  <si>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</si>
  <si>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</si>
  <si>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</si>
  <si>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</si>
  <si>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</si>
  <si>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</si>
  <si>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</si>
  <si>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</si>
  <si>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</si>
  <si>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</si>
  <si>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</si>
  <si>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</si>
  <si>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</si>
  <si>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</si>
  <si>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</si>
  <si>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</si>
  <si>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</si>
  <si>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</si>
  <si>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</si>
  <si>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</si>
  <si>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</si>
  <si>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</si>
  <si>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</si>
  <si>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</si>
  <si>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</si>
  <si>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</si>
  <si>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</si>
  <si>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</si>
  <si>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</si>
  <si>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</si>
  <si>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</si>
  <si>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</si>
  <si>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</si>
  <si>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</si>
  <si>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</si>
  <si>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</si>
  <si>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</si>
  <si>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</si>
  <si>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</si>
  <si>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</si>
  <si>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</si>
  <si>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</si>
  <si>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</si>
  <si>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</si>
  <si>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</si>
  <si>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</si>
  <si>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</si>
  <si>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</si>
  <si>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</si>
  <si>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</si>
  <si>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</si>
  <si>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</si>
  <si>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</si>
  <si>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</si>
  <si>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</si>
  <si>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</si>
  <si>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</si>
  <si>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</si>
  <si>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</si>
  <si>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</si>
  <si>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</si>
  <si>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</si>
  <si>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</si>
  <si>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</si>
  <si>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</si>
  <si>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</si>
  <si>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</si>
  <si>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</si>
  <si>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</si>
  <si>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</si>
  <si>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</si>
  <si>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</si>
  <si>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</si>
  <si>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</si>
  <si>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</si>
  <si>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</si>
  <si>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</si>
  <si>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</si>
  <si>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</si>
  <si>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</si>
  <si>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</si>
  <si>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</si>
  <si>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</si>
  <si>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</si>
  <si>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</si>
  <si>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</si>
  <si>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</si>
  <si>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</si>
  <si>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</si>
  <si>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</si>
  <si>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</si>
  <si>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</si>
  <si>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</si>
  <si>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</si>
  <si>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</si>
  <si>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</si>
  <si>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</si>
  <si>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</si>
  <si>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</si>
  <si>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</si>
  <si>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</si>
  <si>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</si>
  <si>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</si>
  <si>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</si>
  <si>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</si>
  <si>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</si>
  <si>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</si>
  <si>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</si>
  <si>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</si>
  <si>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</si>
  <si>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</si>
  <si>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</si>
  <si>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</si>
  <si>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</si>
  <si>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</si>
  <si>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</si>
  <si>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</si>
  <si>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</si>
  <si>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</si>
  <si>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</si>
  <si>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</si>
  <si>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</si>
  <si>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</si>
  <si>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</si>
  <si>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</si>
  <si>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</si>
  <si>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</si>
  <si>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</si>
  <si>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</si>
  <si>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</si>
  <si>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</si>
  <si>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</si>
  <si>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</si>
  <si>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</si>
  <si>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</si>
  <si>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</si>
  <si>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</si>
  <si>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</si>
  <si>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</si>
  <si>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</si>
  <si>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</si>
  <si>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</si>
  <si>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</si>
  <si>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</si>
  <si>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</si>
  <si>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</si>
  <si>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</si>
  <si>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</si>
  <si>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</si>
  <si>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</si>
  <si>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</si>
  <si>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</si>
  <si>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</si>
  <si>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</si>
  <si>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</si>
  <si>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</si>
  <si>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</si>
  <si>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</si>
  <si>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</si>
  <si>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</si>
  <si>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</si>
  <si>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</si>
  <si>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</si>
  <si>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</si>
  <si>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</si>
  <si>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</si>
  <si>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</si>
  <si>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</si>
  <si>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</si>
  <si>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</si>
  <si>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</si>
  <si>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</si>
  <si>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</si>
  <si>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</si>
  <si>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</si>
  <si>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</si>
  <si>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</si>
  <si>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</si>
  <si>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</si>
  <si>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</si>
  <si>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</si>
  <si>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</si>
  <si>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</si>
  <si>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</si>
  <si>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</si>
  <si>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</si>
  <si>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</si>
  <si>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</si>
  <si>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</si>
  <si>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</si>
  <si>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</si>
  <si>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</si>
  <si>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</si>
  <si>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</si>
  <si>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</si>
  <si>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</si>
  <si>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</si>
  <si>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</si>
  <si>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</si>
  <si>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</si>
  <si>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</si>
  <si>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</si>
  <si>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</si>
  <si>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</si>
  <si>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</si>
  <si>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</si>
  <si>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</si>
  <si>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</si>
  <si>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</si>
  <si>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</si>
  <si>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</si>
  <si>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</si>
  <si>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</si>
  <si>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</si>
  <si>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</si>
  <si>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</si>
  <si>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</si>
  <si>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</si>
  <si>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</si>
  <si>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</si>
  <si>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</si>
  <si>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</si>
  <si>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</si>
  <si>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</si>
  <si>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</si>
  <si>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</si>
  <si>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</si>
  <si>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</si>
  <si>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</si>
  <si>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</si>
  <si>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</si>
  <si>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</si>
  <si>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</si>
  <si>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</si>
  <si>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</si>
  <si>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</si>
  <si>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</si>
  <si>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</si>
  <si>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</si>
  <si>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</si>
  <si>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</si>
  <si>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</si>
  <si>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</si>
  <si>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</si>
  <si>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</si>
  <si>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</si>
  <si>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</si>
  <si>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</si>
  <si>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</si>
  <si>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</si>
  <si>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</si>
  <si>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</si>
  <si>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</si>
  <si>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</si>
  <si>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</si>
  <si>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</si>
  <si>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</si>
  <si>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</si>
  <si>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</si>
  <si>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</si>
  <si>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</si>
  <si>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</si>
  <si>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</si>
  <si>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</si>
  <si>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</si>
  <si>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</si>
  <si>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</si>
  <si>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</si>
  <si>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</si>
  <si>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</si>
  <si>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</si>
  <si>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</si>
  <si>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</si>
  <si>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</si>
  <si>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</si>
  <si>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</si>
  <si>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</si>
  <si>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</si>
  <si>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</si>
  <si>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</si>
  <si>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</si>
  <si>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</si>
  <si>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</si>
  <si>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</si>
  <si>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</si>
  <si>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</si>
  <si>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</si>
  <si>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</si>
  <si>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</si>
  <si>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</si>
  <si>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</si>
  <si>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</si>
  <si>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</si>
  <si>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</si>
  <si>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</si>
  <si>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</si>
  <si>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</si>
  <si>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</si>
  <si>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</si>
  <si>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</si>
  <si>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</si>
  <si>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</si>
  <si>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</si>
  <si>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</si>
  <si>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</si>
  <si>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</si>
  <si>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</si>
  <si>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</si>
  <si>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</si>
  <si>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</si>
  <si>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</si>
  <si>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</si>
  <si>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</si>
  <si>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</si>
  <si>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</si>
  <si>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</si>
  <si>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</si>
  <si>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</si>
  <si>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</si>
  <si>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</si>
  <si>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</si>
  <si>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</si>
  <si>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</si>
  <si>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</si>
  <si>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</si>
  <si>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</si>
  <si>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</si>
  <si>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</si>
  <si>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</si>
  <si>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</si>
  <si>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</si>
  <si>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</si>
  <si>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</si>
  <si>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</si>
  <si>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</si>
  <si>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</si>
  <si>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</si>
  <si>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</si>
  <si>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</si>
  <si>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</si>
  <si>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</si>
  <si>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</si>
  <si>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</si>
  <si>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</si>
  <si>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</si>
  <si>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</si>
  <si>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</si>
  <si>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</si>
  <si>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</si>
  <si>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</si>
  <si>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</si>
  <si>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</si>
  <si>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</si>
  <si>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</si>
  <si>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</si>
  <si>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</si>
  <si>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</si>
  <si>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</si>
  <si>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</si>
  <si>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</si>
  <si>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</si>
  <si>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</si>
  <si>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</si>
  <si>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</si>
  <si>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</si>
  <si>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</si>
  <si>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</si>
  <si>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</si>
  <si>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</si>
  <si>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</si>
  <si>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</si>
  <si>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</si>
  <si>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</si>
  <si>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</si>
  <si>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</si>
  <si>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</si>
  <si>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</si>
  <si>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</si>
  <si>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</si>
  <si>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</si>
  <si>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</si>
  <si>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</si>
  <si>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</si>
  <si>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</si>
  <si>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</si>
  <si>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</si>
  <si>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</si>
  <si>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</si>
  <si>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</si>
  <si>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</si>
  <si>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</si>
  <si>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</si>
  <si>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</si>
  <si>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</si>
  <si>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</si>
  <si>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</si>
  <si>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</si>
  <si>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</si>
  <si>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</si>
  <si>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</si>
  <si>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</si>
  <si>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</si>
  <si>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</si>
  <si>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</si>
  <si>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</si>
  <si>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</si>
  <si>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</si>
  <si>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</si>
  <si>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</si>
  <si>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</si>
  <si>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</si>
  <si>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</si>
  <si>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</si>
  <si>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</si>
  <si>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</si>
  <si>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</si>
  <si>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</si>
  <si>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</si>
  <si>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</si>
  <si>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</si>
  <si>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</si>
  <si>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</si>
  <si>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</si>
  <si>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</si>
  <si>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</si>
  <si>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</si>
  <si>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</si>
  <si>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</si>
  <si>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</si>
  <si>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</si>
  <si>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</si>
  <si>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</si>
  <si>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</si>
  <si>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</si>
  <si>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</si>
  <si>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</si>
  <si>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</si>
  <si>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</si>
  <si>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</si>
  <si>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</si>
  <si>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</si>
  <si>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</si>
  <si>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</si>
  <si>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</si>
  <si>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</si>
  <si>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</si>
  <si>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</si>
  <si>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</si>
  <si>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</si>
  <si>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</si>
  <si>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</si>
  <si>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</si>
  <si>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</si>
  <si>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</si>
  <si>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</si>
  <si>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</si>
  <si>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</si>
  <si>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</si>
  <si>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</si>
  <si>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</si>
  <si>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</si>
  <si>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</si>
  <si>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</si>
  <si>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</si>
  <si>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</si>
  <si>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</si>
  <si>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</si>
  <si>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</si>
  <si>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</si>
  <si>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</si>
  <si>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</si>
  <si>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</si>
  <si>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</si>
  <si>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</si>
  <si>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</si>
  <si>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</si>
  <si>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</si>
  <si>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</si>
  <si>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</si>
  <si>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</si>
  <si>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</si>
  <si>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</si>
  <si>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</si>
  <si>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</si>
  <si>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</si>
  <si>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</si>
  <si>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</si>
  <si>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</si>
  <si>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</si>
  <si>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</si>
  <si>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</si>
  <si>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</si>
  <si>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</si>
  <si>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</si>
  <si>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</si>
  <si>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</si>
  <si>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</si>
  <si>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</si>
  <si>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</si>
  <si>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</si>
  <si>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</si>
  <si>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</si>
  <si>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</si>
  <si>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</si>
  <si>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</si>
  <si>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</si>
  <si>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</si>
  <si>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</si>
  <si>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</si>
  <si>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</si>
  <si>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</si>
  <si>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</si>
  <si>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</si>
  <si>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</si>
  <si>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</si>
  <si>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</si>
  <si>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</si>
  <si>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</si>
  <si>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</si>
  <si>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</si>
  <si>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</si>
  <si>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</si>
  <si>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</si>
  <si>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</si>
  <si>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</si>
  <si>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</si>
  <si>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</si>
  <si>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</si>
  <si>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</si>
  <si>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</si>
  <si>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</si>
  <si>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</si>
  <si>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</si>
  <si>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</si>
  <si>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</si>
  <si>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</si>
  <si>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</si>
  <si>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</si>
  <si>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</si>
  <si>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</si>
  <si>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</si>
  <si>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</si>
  <si>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</si>
  <si>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</si>
  <si>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</si>
  <si>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</si>
  <si>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</si>
  <si>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</si>
  <si>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</si>
  <si>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</si>
  <si>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</si>
  <si>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</si>
  <si>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</si>
  <si>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</si>
  <si>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</si>
  <si>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</si>
  <si>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</si>
  <si>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</si>
  <si>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</si>
  <si>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</si>
  <si>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</si>
  <si>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</si>
  <si>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</si>
  <si>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</si>
  <si>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</si>
  <si>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</si>
  <si>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</si>
  <si>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</si>
  <si>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</si>
  <si>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</si>
  <si>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</si>
  <si>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</si>
  <si>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</si>
  <si>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</si>
  <si>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</si>
  <si>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</si>
  <si>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</si>
  <si>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</si>
  <si>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</si>
  <si>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</si>
  <si>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</si>
  <si>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</si>
  <si>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</si>
  <si>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</si>
  <si>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</si>
  <si>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</si>
  <si>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</si>
  <si>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</si>
  <si>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</si>
  <si>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</si>
  <si>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</si>
  <si>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</si>
  <si>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</si>
  <si>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</si>
  <si>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</si>
  <si>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</si>
  <si>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</si>
  <si>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</si>
  <si>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</si>
  <si>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</si>
  <si>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</si>
  <si>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</si>
  <si>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</si>
  <si>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</si>
  <si>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</si>
  <si>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</si>
  <si>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</si>
  <si>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</si>
  <si>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</si>
  <si>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</si>
  <si>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</si>
  <si>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</si>
  <si>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</si>
  <si>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</si>
  <si>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</si>
  <si>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</si>
  <si>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</si>
  <si>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</si>
  <si>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</si>
  <si>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</si>
  <si>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</si>
  <si>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</si>
  <si>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</si>
  <si>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</si>
  <si>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</si>
  <si>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</si>
  <si>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</si>
  <si>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</si>
  <si>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</si>
  <si>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</si>
  <si>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</si>
  <si>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</si>
  <si>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</si>
  <si>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</si>
  <si>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</si>
  <si>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</si>
  <si>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</si>
  <si>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</si>
  <si>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</si>
  <si>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</si>
  <si>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</si>
  <si>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</si>
  <si>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</si>
  <si>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</si>
  <si>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</si>
  <si>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</si>
  <si>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</si>
  <si>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</si>
  <si>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</si>
  <si>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</si>
  <si>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</si>
  <si>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</si>
  <si>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</si>
  <si>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</si>
  <si>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</si>
  <si>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</si>
  <si>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</si>
  <si>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</si>
  <si>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</si>
  <si>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</si>
  <si>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</si>
  <si>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</si>
  <si>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</si>
  <si>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</si>
  <si>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</si>
  <si>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</si>
  <si>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</si>
  <si>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</si>
  <si>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</si>
  <si>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</si>
  <si>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</si>
  <si>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</si>
  <si>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</si>
  <si>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</si>
  <si>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</si>
  <si>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</si>
  <si>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</si>
  <si>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</si>
  <si>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</si>
  <si>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</si>
  <si>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</si>
  <si>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</si>
  <si>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</si>
  <si>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</si>
  <si>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</si>
  <si>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</si>
  <si>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</si>
  <si>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</si>
  <si>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</si>
  <si>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</si>
  <si>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</si>
  <si>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</si>
  <si>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</si>
  <si>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</si>
  <si>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</si>
  <si>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</si>
  <si>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</si>
  <si>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</si>
  <si>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</si>
  <si>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</si>
  <si>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</si>
  <si>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</si>
  <si>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</si>
  <si>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</si>
  <si>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</si>
  <si>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</si>
  <si>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</si>
  <si>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</si>
  <si>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</si>
  <si>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</si>
  <si>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</si>
  <si>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</si>
  <si>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</si>
  <si>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</si>
  <si>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</si>
  <si>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</si>
  <si>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</si>
  <si>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</si>
  <si>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</si>
  <si>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</si>
  <si>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</si>
  <si>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</si>
  <si>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</si>
  <si>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</si>
  <si>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</si>
  <si>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</si>
  <si>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</si>
  <si>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</si>
  <si>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</si>
  <si>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</si>
  <si>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</si>
  <si>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</si>
  <si>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</si>
  <si>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</si>
  <si>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</si>
  <si>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</si>
  <si>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</si>
  <si>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</si>
  <si>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</si>
  <si>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</si>
  <si>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</si>
  <si>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</si>
  <si>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</si>
  <si>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</si>
  <si>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</si>
  <si>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</si>
  <si>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</si>
  <si>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</si>
  <si>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</si>
  <si>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</si>
  <si>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</si>
  <si>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</si>
  <si>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</si>
  <si>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</si>
  <si>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</si>
  <si>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</si>
  <si>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</si>
  <si>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</si>
  <si>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</si>
  <si>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</si>
  <si>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</si>
  <si>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</si>
  <si>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</si>
  <si>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</si>
  <si>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</si>
  <si>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</si>
  <si>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</si>
  <si>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</si>
  <si>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</si>
  <si>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</si>
  <si>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</si>
  <si>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</si>
  <si>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</si>
  <si>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</si>
  <si>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</si>
  <si>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</si>
  <si>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</si>
  <si>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</si>
  <si>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</si>
  <si>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</si>
  <si>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</si>
  <si>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</si>
  <si>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</si>
  <si>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</si>
  <si>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</si>
  <si>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</si>
  <si>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</si>
  <si>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</si>
  <si>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</si>
  <si>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</si>
  <si>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</si>
  <si>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</si>
  <si>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</si>
  <si>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</si>
  <si>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</si>
  <si>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</si>
  <si>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</si>
  <si>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</si>
  <si>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</si>
  <si>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</si>
  <si>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</si>
  <si>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</si>
  <si>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</si>
  <si>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</si>
  <si>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</si>
  <si>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</si>
  <si>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</si>
  <si>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</si>
  <si>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</si>
  <si>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</si>
  <si>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</si>
  <si>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</si>
  <si>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</si>
  <si>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</si>
  <si>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</si>
  <si>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</si>
  <si>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</si>
  <si>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</si>
  <si>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</si>
  <si>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</si>
  <si>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</si>
  <si>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</si>
  <si>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</si>
  <si>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</si>
  <si>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</si>
  <si>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</si>
  <si>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</si>
  <si>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</si>
  <si>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</si>
  <si>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</si>
  <si>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</si>
  <si>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</si>
  <si>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</si>
  <si>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</si>
  <si>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</si>
  <si>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</si>
  <si>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</si>
  <si>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</si>
  <si>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</si>
  <si>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</si>
  <si>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</si>
  <si>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</si>
  <si>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</si>
  <si>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</si>
  <si>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</si>
  <si>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</si>
  <si>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</si>
  <si>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</si>
  <si>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</si>
  <si>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</si>
  <si>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</si>
  <si>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</si>
  <si>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</si>
  <si>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</si>
  <si>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</si>
  <si>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</si>
  <si>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</si>
  <si>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</si>
  <si>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</si>
  <si>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</si>
  <si>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</si>
  <si>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</si>
  <si>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</si>
  <si>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</si>
  <si>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</si>
  <si>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</si>
  <si>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</si>
  <si>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</si>
  <si>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</si>
  <si>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</si>
  <si>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</si>
  <si>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</si>
  <si>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</si>
  <si>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</si>
  <si>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</si>
  <si>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</si>
  <si>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</si>
  <si>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</si>
  <si>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</si>
  <si>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</si>
  <si>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</si>
  <si>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</si>
  <si>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</si>
  <si>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</si>
  <si>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</si>
  <si>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</si>
  <si>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</si>
  <si>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</si>
  <si>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</si>
  <si>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</si>
  <si>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</si>
  <si>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</si>
  <si>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</si>
  <si>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</si>
  <si>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</si>
  <si>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</si>
  <si>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</si>
  <si>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</si>
  <si>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</si>
  <si>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</si>
  <si>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</si>
  <si>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</si>
  <si>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</si>
  <si>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</si>
  <si>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</si>
  <si>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</si>
  <si>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</si>
  <si>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</si>
  <si>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</si>
  <si>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</si>
  <si>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</si>
  <si>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</si>
  <si>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</si>
  <si>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</si>
  <si>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</si>
  <si>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</si>
  <si>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</si>
  <si>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</si>
  <si>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</si>
  <si>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</si>
  <si>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</si>
  <si>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</si>
  <si>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</si>
  <si>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</si>
  <si>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</si>
  <si>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</si>
  <si>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</si>
  <si>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</si>
  <si>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</si>
  <si>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</si>
  <si>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</si>
  <si>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</si>
  <si>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</si>
  <si>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</si>
  <si>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</si>
  <si>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</si>
  <si>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</si>
  <si>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</si>
  <si>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</si>
  <si>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</si>
  <si>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</si>
  <si>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</si>
  <si>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</si>
  <si>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</si>
  <si>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</si>
  <si>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</si>
  <si>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</si>
  <si>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</si>
  <si>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</si>
  <si>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</si>
  <si>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</si>
  <si>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</si>
  <si>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</si>
  <si>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</si>
  <si>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</si>
  <si>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</si>
  <si>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</si>
  <si>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</si>
  <si>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</si>
  <si>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</si>
  <si>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</si>
  <si>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</si>
  <si>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</si>
  <si>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</si>
  <si>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</si>
  <si>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</si>
  <si>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</si>
  <si>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</si>
  <si>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</si>
  <si>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</si>
  <si>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</si>
  <si>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</si>
  <si>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</si>
  <si>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</si>
  <si>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</si>
  <si>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</si>
  <si>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</si>
  <si>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</si>
  <si>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</si>
  <si>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</si>
  <si>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</si>
  <si>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</si>
  <si>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</si>
  <si>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</si>
  <si>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</si>
  <si>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</si>
  <si>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</si>
  <si>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</si>
  <si>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</si>
  <si>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</si>
  <si>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</si>
  <si>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</si>
  <si>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</si>
  <si>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</si>
  <si>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</si>
  <si>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</si>
  <si>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</si>
  <si>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</si>
  <si>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</si>
  <si>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</si>
  <si>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</si>
  <si>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</si>
  <si>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</si>
  <si>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</si>
  <si>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</si>
  <si>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</si>
  <si>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</si>
  <si>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</si>
  <si>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</si>
  <si>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</si>
  <si>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</si>
  <si>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</si>
  <si>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</si>
  <si>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</si>
  <si>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</si>
  <si>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</si>
  <si>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</si>
  <si>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</si>
  <si>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</si>
  <si>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</si>
  <si>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</si>
  <si>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</si>
  <si>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</si>
  <si>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</si>
  <si>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</si>
  <si>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</si>
  <si>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</si>
  <si>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</si>
  <si>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</si>
  <si>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</si>
  <si>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</si>
  <si>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</si>
  <si>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</si>
  <si>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</si>
  <si>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</si>
  <si>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</si>
  <si>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</si>
  <si>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</si>
  <si>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</si>
  <si>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</si>
  <si>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</si>
  <si>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</si>
  <si>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</si>
  <si>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</si>
  <si>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</si>
  <si>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</si>
  <si>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</si>
  <si>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</si>
  <si>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</si>
  <si>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</si>
  <si>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</si>
  <si>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</si>
  <si>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</si>
  <si>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</si>
  <si>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</si>
  <si>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</si>
  <si>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</si>
  <si>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</si>
  <si>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</si>
  <si>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</si>
  <si>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</si>
  <si>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</si>
  <si>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</si>
  <si>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</si>
  <si>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</si>
  <si>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</si>
  <si>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</si>
  <si>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</si>
  <si>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</si>
  <si>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</si>
  <si>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</si>
  <si>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</si>
  <si>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</si>
  <si>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</si>
  <si>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</si>
  <si>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</si>
  <si>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</si>
  <si>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</si>
  <si>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</si>
  <si>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</si>
  <si>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</si>
  <si>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</si>
  <si>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</si>
  <si>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</si>
  <si>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</si>
  <si>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</si>
  <si>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</si>
  <si>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</si>
  <si>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</si>
  <si>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</si>
  <si>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</si>
  <si>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</si>
  <si>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</si>
  <si>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</si>
  <si>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</si>
  <si>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</si>
  <si>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</si>
  <si>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</si>
  <si>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</si>
  <si>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</si>
  <si>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</si>
  <si>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</si>
  <si>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</si>
  <si>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</si>
  <si>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</si>
  <si>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</si>
  <si>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</si>
  <si>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</si>
  <si>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</si>
  <si>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</si>
  <si>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</si>
  <si>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</si>
  <si>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</si>
  <si>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</si>
  <si>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</si>
  <si>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</si>
  <si>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</si>
  <si>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</si>
  <si>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</si>
  <si>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</si>
  <si>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</si>
  <si>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</si>
  <si>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</si>
  <si>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</si>
  <si>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</si>
  <si>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</si>
  <si>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</si>
  <si>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</si>
  <si>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</si>
  <si>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</si>
  <si>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</si>
  <si>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</si>
  <si>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</si>
  <si>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</si>
  <si>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</si>
  <si>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</si>
  <si>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</si>
  <si>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</si>
  <si>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</si>
  <si>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</si>
  <si>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</si>
  <si>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</si>
  <si>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</si>
  <si>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</si>
  <si>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</si>
  <si>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</si>
  <si>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</si>
  <si>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</si>
  <si>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</si>
  <si>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</si>
  <si>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</si>
  <si>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</si>
  <si>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</si>
  <si>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</si>
  <si>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</si>
  <si>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</si>
  <si>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</si>
  <si>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</si>
  <si>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</si>
  <si>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</si>
  <si>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</si>
  <si>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</si>
  <si>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</si>
  <si>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</si>
  <si>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</si>
  <si>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</si>
  <si>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</si>
  <si>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</si>
  <si>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</si>
  <si>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</si>
  <si>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</si>
  <si>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</si>
  <si>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</si>
  <si>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</si>
  <si>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</si>
  <si>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</si>
  <si>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</si>
  <si>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</si>
  <si>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</si>
  <si>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</si>
  <si>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</si>
  <si>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</si>
  <si>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</si>
  <si>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</si>
  <si>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</si>
  <si>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</si>
  <si>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</si>
  <si>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</si>
  <si>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</si>
  <si>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</si>
  <si>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</si>
  <si>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</si>
  <si>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</si>
  <si>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</si>
  <si>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</si>
  <si>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</si>
  <si>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</si>
  <si>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</si>
  <si>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</si>
  <si>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</si>
  <si>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</si>
  <si>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</si>
  <si>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</si>
  <si>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</si>
  <si>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</si>
  <si>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</si>
  <si>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</si>
  <si>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</si>
  <si>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</si>
  <si>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</si>
  <si>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</si>
  <si>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</si>
  <si>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</si>
  <si>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</si>
  <si>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</si>
  <si>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</si>
  <si>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</si>
  <si>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</si>
  <si>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</si>
  <si>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</si>
  <si>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</si>
  <si>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</si>
  <si>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</si>
  <si>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</si>
  <si>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</si>
  <si>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</si>
  <si>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</si>
  <si>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</si>
  <si>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</si>
  <si>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</si>
  <si>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</si>
  <si>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</si>
  <si>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</si>
  <si>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</si>
  <si>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</si>
  <si>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</si>
  <si>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</si>
  <si>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</si>
  <si>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</si>
  <si>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</si>
  <si>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</si>
  <si>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</si>
  <si>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</si>
  <si>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</si>
  <si>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</si>
  <si>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</si>
  <si>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</si>
  <si>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</si>
  <si>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</si>
  <si>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</si>
  <si>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</si>
  <si>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</si>
  <si>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</si>
  <si>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</si>
  <si>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</si>
  <si>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</si>
  <si>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</si>
  <si>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</si>
  <si>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</si>
  <si>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</si>
  <si>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</si>
  <si>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</si>
  <si>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</si>
  <si>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</si>
  <si>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</si>
  <si>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</si>
  <si>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</si>
  <si>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</si>
  <si>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</si>
  <si>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</si>
  <si>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</si>
  <si>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</si>
  <si>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</si>
  <si>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</si>
  <si>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</si>
  <si>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</si>
  <si>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</si>
  <si>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</si>
  <si>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</si>
  <si>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</si>
  <si>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</si>
  <si>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</si>
  <si>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</si>
  <si>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</si>
  <si>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</si>
  <si>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</si>
  <si>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</si>
  <si>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</si>
  <si>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</si>
  <si>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</si>
  <si>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</si>
  <si>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</si>
  <si>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</si>
  <si>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</si>
  <si>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</si>
  <si>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</si>
  <si>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</si>
  <si>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</si>
  <si>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</si>
  <si>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</si>
  <si>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</si>
  <si>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</si>
  <si>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</si>
  <si>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</si>
  <si>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</si>
  <si>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</si>
  <si>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</si>
  <si>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</si>
  <si>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</si>
  <si>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</si>
  <si>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</si>
  <si>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</si>
  <si>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</si>
  <si>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</si>
  <si>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</si>
  <si>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</si>
  <si>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</si>
  <si>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</si>
  <si>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</si>
  <si>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</si>
  <si>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</si>
  <si>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</si>
  <si>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</si>
  <si>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</si>
  <si>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</si>
  <si>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</si>
  <si>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</si>
  <si>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</si>
  <si>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</si>
  <si>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</si>
  <si>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</si>
  <si>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</si>
  <si>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</si>
  <si>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</si>
  <si>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</si>
  <si>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</si>
  <si>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</si>
  <si>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</si>
  <si>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</si>
  <si>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</si>
  <si>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</si>
  <si>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</si>
  <si>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</si>
  <si>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</si>
  <si>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</si>
  <si>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</si>
  <si>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</si>
  <si>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</si>
  <si>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</si>
  <si>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</si>
  <si>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</si>
  <si>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</si>
  <si>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</si>
  <si>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</si>
  <si>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</si>
  <si>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</si>
  <si>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</si>
  <si>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</si>
  <si>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</si>
  <si>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</si>
  <si>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</si>
  <si>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</si>
  <si>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</si>
  <si>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</si>
  <si>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</si>
  <si>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</si>
  <si>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</si>
  <si>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</si>
  <si>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</si>
  <si>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</si>
  <si>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</si>
  <si>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</si>
  <si>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</si>
  <si>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</si>
  <si>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</si>
  <si>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</si>
  <si>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</si>
  <si>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</si>
  <si>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</si>
  <si>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</si>
  <si>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</si>
  <si>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</si>
  <si>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</si>
  <si>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</si>
  <si>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</si>
  <si>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</si>
  <si>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</si>
  <si>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</si>
  <si>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</si>
  <si>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</si>
  <si>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</si>
  <si>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</si>
  <si>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</si>
  <si>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</si>
  <si>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</si>
  <si>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</si>
  <si>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</si>
  <si>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</si>
  <si>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</si>
  <si>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</si>
  <si>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</si>
  <si>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</si>
  <si>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</si>
  <si>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</si>
  <si>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</si>
  <si>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</si>
  <si>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</si>
  <si>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</si>
  <si>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</si>
  <si>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</si>
  <si>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</si>
  <si>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</si>
  <si>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</si>
  <si>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</si>
  <si>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</si>
  <si>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</si>
  <si>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</si>
  <si>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</si>
  <si>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</si>
  <si>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</si>
  <si>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</si>
  <si>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</si>
  <si>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</si>
  <si>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</si>
  <si>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</si>
  <si>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</si>
  <si>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</si>
  <si>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</si>
  <si>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</si>
  <si>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</si>
  <si>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</si>
  <si>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</si>
  <si>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</si>
  <si>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</si>
  <si>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</si>
  <si>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</si>
  <si>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</si>
  <si>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</si>
  <si>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</si>
  <si>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</si>
  <si>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</si>
  <si>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</si>
  <si>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</si>
  <si>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</si>
  <si>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</si>
  <si>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</si>
  <si>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</si>
  <si>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</si>
  <si>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</si>
  <si>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</si>
  <si>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</si>
  <si>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</si>
  <si>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</si>
  <si>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</si>
  <si>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</si>
  <si>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</si>
  <si>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</si>
  <si>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</si>
  <si>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</si>
  <si>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</si>
  <si>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</si>
  <si>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</si>
  <si>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</si>
  <si>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</si>
  <si>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</si>
  <si>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</si>
  <si>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</si>
  <si>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</si>
  <si>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</si>
  <si>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</si>
  <si>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</si>
  <si>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</si>
  <si>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</si>
  <si>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</si>
  <si>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</si>
  <si>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</si>
  <si>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</si>
  <si>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</si>
  <si>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</si>
  <si>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</si>
  <si>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</si>
  <si>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</si>
  <si>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</si>
  <si>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</si>
  <si>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</si>
  <si>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</si>
  <si>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</si>
  <si>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</si>
  <si>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</si>
  <si>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</si>
  <si>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</si>
  <si>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</si>
  <si>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</si>
  <si>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</si>
  <si>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</si>
  <si>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</si>
  <si>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</si>
  <si>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</si>
  <si>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</si>
  <si>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</si>
  <si>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</si>
  <si>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</si>
  <si>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</si>
  <si>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</si>
  <si>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</si>
  <si>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</si>
  <si>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</si>
  <si>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</si>
  <si>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</si>
  <si>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</si>
  <si>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</si>
  <si>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</si>
  <si>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</si>
  <si>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</si>
  <si>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</si>
  <si>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</si>
  <si>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</si>
  <si>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</si>
  <si>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</si>
  <si>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</si>
  <si>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</si>
  <si>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</si>
  <si>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</si>
  <si>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</si>
  <si>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</si>
  <si>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</si>
  <si>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</si>
  <si>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</si>
  <si>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</si>
  <si>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</si>
  <si>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</si>
  <si>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</si>
  <si>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</si>
  <si>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</si>
  <si>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</si>
  <si>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</si>
  <si>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</si>
  <si>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</si>
  <si>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</si>
  <si>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</si>
  <si>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</si>
  <si>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</si>
  <si>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</si>
  <si>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</si>
  <si>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</si>
  <si>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</si>
  <si>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</si>
  <si>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</si>
  <si>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</si>
  <si>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</si>
  <si>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</si>
  <si>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</si>
  <si>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</si>
  <si>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</si>
  <si>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</si>
  <si>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</si>
  <si>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</si>
  <si>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</si>
  <si>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</si>
  <si>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</si>
  <si>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</si>
  <si>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</si>
  <si>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</si>
  <si>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</si>
  <si>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</si>
  <si>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</si>
  <si>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</si>
  <si>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</si>
  <si>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</si>
  <si>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</si>
  <si>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</si>
  <si>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</si>
  <si>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</si>
  <si>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</si>
  <si>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</si>
  <si>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</si>
  <si>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</si>
  <si>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</si>
  <si>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</si>
  <si>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</si>
  <si>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</si>
  <si>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</si>
  <si>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</si>
  <si>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</si>
  <si>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</si>
  <si>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</si>
  <si>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</si>
  <si>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</si>
  <si>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</si>
  <si>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</si>
  <si>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</si>
  <si>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</si>
  <si>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</si>
  <si>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</si>
  <si>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</si>
  <si>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</si>
  <si>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</si>
  <si>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</si>
  <si>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</si>
  <si>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</si>
  <si>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</si>
  <si>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</si>
  <si>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</si>
  <si>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</si>
  <si>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</si>
  <si>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</si>
  <si>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</si>
  <si>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</si>
  <si>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</si>
  <si>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</si>
  <si>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</si>
  <si>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</si>
  <si>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</si>
  <si>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</si>
  <si>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</si>
  <si>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</si>
  <si>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</si>
  <si>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</si>
  <si>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</si>
  <si>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</si>
  <si>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</si>
  <si>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</si>
  <si>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</si>
  <si>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</si>
  <si>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</si>
  <si>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</si>
  <si>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</si>
  <si>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</si>
  <si>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</si>
  <si>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</si>
  <si>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</si>
  <si>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</si>
  <si>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</si>
  <si>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</si>
  <si>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</si>
  <si>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</si>
  <si>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</si>
  <si>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</si>
  <si>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</si>
  <si>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</si>
  <si>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</si>
  <si>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</si>
  <si>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</si>
  <si>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</si>
  <si>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</si>
  <si>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</si>
  <si>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</si>
  <si>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</si>
  <si>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</si>
  <si>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</si>
  <si>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</si>
  <si>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</si>
  <si>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</si>
  <si>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</si>
  <si>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</si>
  <si>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</si>
  <si>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</si>
  <si>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</si>
  <si>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</si>
  <si>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</si>
  <si>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</si>
  <si>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</si>
  <si>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</si>
  <si>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</si>
  <si>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</si>
  <si>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</si>
  <si>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</si>
  <si>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</si>
  <si>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</si>
  <si>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</si>
  <si>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</si>
  <si>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</si>
  <si>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</si>
  <si>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</si>
  <si>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</si>
  <si>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</si>
  <si>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</si>
  <si>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</si>
  <si>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</si>
  <si>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</si>
  <si>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</si>
  <si>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</si>
  <si>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</si>
  <si>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</si>
  <si>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</si>
  <si>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</si>
  <si>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</si>
  <si>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</si>
  <si>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</si>
  <si>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</si>
  <si>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</si>
  <si>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</si>
  <si>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</si>
  <si>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</si>
  <si>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</si>
  <si>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</si>
  <si>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</si>
  <si>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</si>
  <si>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</si>
  <si>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</si>
  <si>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</si>
  <si>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</si>
  <si>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</si>
  <si>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</si>
  <si>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</si>
  <si>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</si>
  <si>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</si>
  <si>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</si>
  <si>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</si>
  <si>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</si>
  <si>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</si>
  <si>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</si>
  <si>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</si>
  <si>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</si>
  <si>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</si>
  <si>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</si>
  <si>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</si>
  <si>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</si>
  <si>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</si>
  <si>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</si>
  <si>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</si>
  <si>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</si>
  <si>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</si>
  <si>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</si>
  <si>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</si>
  <si>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</si>
  <si>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</si>
  <si>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</si>
  <si>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</si>
  <si>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</si>
  <si>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</si>
  <si>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</si>
  <si>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</si>
  <si>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</si>
  <si>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</si>
  <si>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</si>
  <si>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</si>
  <si>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</si>
  <si>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</si>
  <si>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</si>
  <si>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</si>
  <si>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</si>
  <si>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</si>
  <si>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</si>
  <si>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</si>
  <si>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</si>
  <si>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</si>
  <si>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</si>
  <si>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</si>
  <si>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</si>
  <si>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</si>
  <si>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</si>
  <si>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</si>
  <si>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</si>
  <si>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</si>
  <si>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</si>
  <si>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</si>
  <si>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</si>
  <si>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</si>
  <si>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</si>
  <si>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</si>
  <si>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</si>
  <si>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</si>
  <si>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</si>
  <si>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</si>
  <si>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</si>
  <si>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</si>
  <si>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</si>
  <si>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</si>
  <si>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</si>
  <si>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</si>
  <si>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</si>
  <si>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</si>
  <si>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</si>
  <si>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</si>
  <si>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</si>
  <si>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</si>
  <si>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</si>
  <si>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</si>
  <si>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</si>
  <si>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</si>
  <si>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</si>
  <si>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</si>
  <si>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</si>
  <si>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</si>
  <si>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</si>
  <si>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</si>
  <si>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</si>
  <si>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</si>
  <si>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</si>
  <si>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</si>
  <si>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</si>
  <si>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</si>
  <si>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</si>
  <si>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</si>
  <si>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</si>
  <si>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</si>
  <si>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</si>
  <si>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</si>
  <si>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</si>
  <si>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</si>
  <si>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</si>
  <si>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</si>
  <si>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</si>
  <si>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</si>
  <si>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</si>
  <si>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</si>
  <si>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</si>
  <si>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</si>
  <si>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</si>
  <si>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</si>
  <si>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</si>
  <si>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</si>
  <si>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</si>
  <si>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</si>
  <si>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</si>
  <si>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</si>
  <si>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</si>
  <si>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</si>
  <si>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</si>
  <si>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</si>
  <si>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</si>
  <si>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</si>
  <si>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</si>
  <si>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</si>
  <si>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</si>
  <si>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</si>
  <si>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</si>
  <si>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</si>
  <si>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</si>
  <si>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</si>
  <si>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</si>
  <si>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</si>
  <si>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</si>
  <si>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</si>
  <si>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</si>
  <si>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</si>
  <si>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</si>
  <si>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</si>
  <si>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</si>
  <si>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</si>
  <si>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</si>
  <si>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</si>
  <si>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</si>
  <si>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</si>
  <si>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</si>
  <si>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</si>
  <si>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</si>
  <si>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</si>
  <si>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</si>
  <si>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</si>
  <si>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</si>
  <si>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</si>
  <si>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</si>
  <si>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</si>
  <si>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</si>
  <si>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</si>
  <si>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</si>
  <si>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</si>
  <si>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</si>
  <si>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</si>
  <si>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</si>
  <si>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</si>
  <si>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</si>
  <si>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</si>
  <si>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</si>
  <si>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</si>
  <si>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</si>
  <si>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</si>
  <si>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</si>
  <si>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</si>
  <si>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</si>
  <si>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</si>
  <si>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</si>
  <si>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</si>
  <si>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</si>
  <si>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</si>
  <si>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</si>
  <si>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</si>
  <si>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</si>
  <si>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</si>
  <si>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</si>
  <si>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</si>
  <si>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</si>
  <si>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</si>
  <si>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</si>
  <si>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</si>
  <si>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</si>
  <si>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</si>
  <si>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</si>
  <si>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</si>
  <si>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</si>
  <si>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</si>
  <si>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</si>
  <si>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</si>
  <si>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</si>
  <si>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</si>
  <si>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</si>
  <si>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</si>
  <si>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</si>
  <si>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</si>
  <si>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</si>
  <si>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</si>
  <si>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</si>
  <si>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</si>
  <si>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</si>
  <si>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</si>
  <si>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</si>
  <si>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</si>
  <si>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</si>
  <si>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</si>
  <si>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</si>
  <si>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</si>
  <si>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</si>
  <si>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</si>
  <si>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</si>
  <si>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</si>
  <si>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</si>
  <si>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</si>
  <si>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</si>
  <si>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</si>
  <si>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</si>
  <si>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</si>
  <si>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</si>
  <si>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</si>
  <si>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</si>
  <si>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</si>
  <si>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</si>
  <si>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</si>
  <si>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</si>
  <si>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</si>
  <si>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</si>
  <si>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</si>
  <si>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</si>
  <si>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</si>
  <si>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</si>
  <si>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</si>
  <si>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</si>
  <si>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</si>
  <si>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</si>
  <si>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</si>
  <si>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</si>
  <si>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</si>
  <si>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</si>
  <si>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</si>
  <si>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</si>
  <si>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</si>
  <si>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</si>
  <si>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</si>
  <si>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</si>
  <si>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</si>
  <si>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</si>
  <si>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</si>
  <si>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</si>
  <si>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</si>
  <si>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</si>
  <si>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</si>
  <si>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</si>
  <si>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</si>
  <si>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</si>
  <si>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</si>
  <si>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</si>
  <si>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</si>
  <si>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</si>
  <si>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</si>
  <si>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</si>
  <si>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</si>
  <si>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</si>
  <si>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</si>
  <si>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</si>
  <si>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</si>
  <si>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</si>
  <si>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</si>
  <si>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</si>
  <si>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</si>
  <si>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</si>
  <si>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</si>
  <si>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</si>
  <si>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</si>
  <si>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</si>
  <si>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</si>
  <si>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</si>
  <si>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</si>
  <si>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</si>
  <si>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</si>
  <si>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</si>
  <si>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</si>
  <si>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</si>
  <si>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</si>
  <si>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</si>
  <si>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</si>
  <si>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</si>
  <si>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</si>
  <si>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</si>
  <si>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</si>
  <si>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</si>
  <si>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</si>
  <si>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</si>
  <si>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</si>
  <si>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</si>
  <si>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</si>
  <si>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</si>
  <si>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</si>
  <si>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</si>
  <si>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</si>
  <si>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</si>
  <si>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</si>
  <si>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</si>
  <si>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</si>
  <si>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</si>
  <si>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</si>
  <si>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</si>
  <si>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</si>
  <si>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</si>
  <si>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</si>
  <si>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</si>
  <si>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</si>
  <si>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</si>
  <si>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</si>
  <si>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</si>
  <si>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</si>
  <si>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</si>
  <si>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</si>
  <si>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</si>
  <si>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</si>
  <si>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</si>
  <si>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</si>
  <si>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</si>
  <si>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</si>
  <si>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</si>
  <si>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</si>
  <si>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</si>
  <si>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</si>
  <si>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</si>
  <si>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</si>
  <si>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</si>
  <si>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</si>
  <si>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</si>
  <si>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</si>
  <si>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</si>
  <si>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</si>
  <si>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</si>
  <si>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</si>
  <si>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</si>
  <si>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</si>
  <si>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</si>
  <si>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</si>
  <si>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</si>
  <si>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</si>
  <si>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</si>
  <si>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</si>
  <si>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</si>
  <si>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</si>
  <si>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</si>
  <si>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</si>
  <si>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</si>
  <si>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</si>
  <si>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</si>
  <si>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</si>
  <si>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</si>
  <si>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</si>
  <si>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</si>
  <si>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</si>
  <si>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</si>
  <si>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</si>
  <si>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</si>
  <si>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</si>
  <si>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</si>
  <si>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</si>
  <si>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</si>
  <si>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</si>
  <si>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</si>
  <si>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</si>
  <si>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</si>
  <si>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</si>
  <si>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</si>
  <si>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</si>
  <si>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</si>
  <si>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</si>
  <si>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</si>
  <si>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</si>
  <si>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</si>
  <si>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</si>
  <si>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</si>
  <si>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</si>
  <si>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</si>
  <si>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</si>
  <si>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</si>
  <si>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</si>
  <si>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</si>
  <si>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</si>
  <si>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</si>
  <si>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</si>
  <si>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</si>
  <si>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</si>
  <si>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</si>
  <si>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</si>
  <si>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</si>
  <si>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</si>
  <si>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</si>
  <si>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</si>
  <si>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</si>
  <si>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</si>
  <si>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</si>
  <si>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</si>
  <si>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</si>
  <si>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</si>
  <si>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</si>
  <si>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</si>
  <si>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</si>
  <si>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</si>
  <si>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</si>
  <si>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</si>
  <si>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</si>
  <si>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</si>
  <si>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</si>
  <si>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</si>
  <si>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</si>
  <si>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</si>
  <si>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</si>
  <si>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</si>
  <si>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</si>
  <si>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</si>
  <si>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</si>
  <si>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</si>
  <si>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</si>
  <si>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</si>
  <si>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</si>
  <si>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</si>
  <si>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</si>
  <si>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</si>
  <si>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</si>
  <si>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</si>
  <si>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</si>
  <si>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</si>
  <si>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</si>
  <si>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</si>
  <si>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</si>
  <si>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</si>
  <si>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</si>
  <si>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</si>
  <si>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</si>
  <si>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</si>
  <si>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</si>
  <si>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</si>
  <si>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</si>
  <si>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</si>
  <si>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</si>
  <si>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</si>
  <si>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</si>
  <si>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</si>
  <si>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</si>
  <si>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</si>
  <si>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</si>
  <si>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</si>
  <si>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</si>
  <si>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</si>
  <si>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</si>
  <si>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</si>
  <si>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</si>
  <si>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</si>
  <si>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</si>
  <si>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</si>
  <si>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</si>
  <si>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</si>
  <si>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</si>
  <si>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</si>
  <si>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</si>
  <si>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</si>
  <si>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</si>
  <si>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</si>
  <si>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</si>
  <si>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</si>
  <si>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</si>
  <si>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</si>
  <si>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</si>
  <si>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</si>
  <si>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</si>
  <si>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</si>
  <si>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</si>
  <si>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</si>
  <si>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</si>
  <si>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</si>
  <si>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</si>
  <si>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</si>
  <si>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</si>
  <si>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</si>
  <si>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</si>
  <si>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</si>
  <si>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</si>
  <si>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</si>
  <si>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</si>
  <si>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</si>
  <si>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</si>
  <si>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</si>
  <si>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</si>
  <si>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</si>
  <si>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</si>
  <si>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</si>
  <si>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</si>
  <si>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</si>
  <si>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</si>
  <si>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</si>
  <si>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</si>
  <si>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</si>
  <si>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</si>
  <si>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</si>
  <si>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</si>
  <si>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</si>
  <si>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</si>
  <si>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</si>
  <si>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</si>
  <si>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</si>
  <si>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</si>
  <si>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</si>
  <si>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</si>
  <si>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</si>
  <si>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</si>
  <si>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</si>
  <si>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</si>
  <si>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</si>
  <si>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</si>
  <si>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</si>
  <si>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</si>
  <si>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</si>
  <si>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</si>
  <si>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</si>
  <si>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</si>
  <si>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</si>
  <si>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</si>
  <si>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</si>
  <si>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</si>
  <si>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</si>
  <si>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</si>
  <si>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</si>
  <si>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</si>
  <si>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</si>
  <si>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</si>
  <si>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</si>
  <si>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</si>
  <si>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</si>
  <si>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</si>
  <si>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</si>
  <si>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</si>
  <si>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</si>
  <si>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</si>
  <si>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</si>
  <si>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</si>
  <si>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</si>
  <si>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</si>
  <si>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</si>
  <si>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</si>
  <si>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</si>
  <si>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</si>
  <si>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</si>
  <si>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</si>
  <si>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</si>
  <si>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</si>
  <si>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</si>
  <si>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</si>
  <si>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</si>
  <si>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</si>
  <si>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</si>
  <si>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</si>
  <si>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</si>
  <si>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</si>
  <si>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</si>
  <si>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</si>
  <si>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</si>
  <si>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</si>
  <si>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</si>
  <si>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</si>
  <si>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</si>
  <si>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</si>
  <si>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</si>
  <si>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</si>
  <si>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</si>
  <si>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</si>
  <si>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</si>
  <si>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</si>
  <si>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</si>
  <si>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</si>
  <si>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</si>
  <si>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</si>
  <si>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</si>
  <si>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</si>
  <si>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</si>
  <si>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</si>
  <si>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</si>
  <si>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</si>
  <si>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</si>
  <si>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</si>
  <si>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</si>
  <si>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</si>
  <si>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</si>
  <si>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</si>
  <si>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</si>
  <si>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</si>
  <si>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</si>
  <si>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</si>
  <si>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</si>
  <si>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</si>
  <si>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</si>
  <si>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</si>
  <si>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</si>
  <si>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</si>
  <si>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</si>
  <si>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</si>
  <si>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</si>
  <si>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</si>
  <si>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</si>
  <si>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</si>
  <si>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</si>
  <si>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</si>
  <si>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</si>
  <si>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</si>
  <si>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</si>
  <si>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</si>
  <si>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</si>
  <si>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</si>
  <si>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</si>
  <si>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</si>
  <si>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</si>
  <si>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</si>
  <si>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</si>
  <si>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</si>
  <si>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</si>
  <si>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</si>
  <si>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</si>
  <si>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</si>
  <si>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</si>
  <si>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</si>
  <si>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</si>
  <si>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</si>
  <si>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</si>
  <si>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</si>
  <si>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</si>
  <si>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</si>
  <si>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</si>
  <si>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</si>
  <si>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</si>
  <si>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</si>
  <si>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</si>
  <si>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</si>
  <si>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</si>
  <si>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</si>
  <si>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</si>
  <si>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</si>
  <si>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</si>
  <si>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</si>
  <si>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</si>
  <si>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</si>
  <si>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</si>
  <si>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</si>
  <si>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</si>
  <si>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</si>
  <si>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</si>
  <si>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</si>
  <si>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</si>
  <si>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</si>
  <si>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</si>
  <si>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</si>
  <si>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</si>
  <si>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</si>
  <si>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</si>
  <si>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</si>
  <si>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</si>
  <si>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</si>
  <si>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</si>
  <si>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</si>
  <si>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</si>
  <si>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</si>
  <si>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</si>
  <si>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</si>
  <si>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</si>
  <si>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</si>
  <si>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</si>
  <si>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</si>
  <si>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</si>
  <si>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</si>
  <si>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</si>
  <si>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</si>
  <si>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</si>
  <si>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</si>
  <si>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</si>
  <si>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</si>
  <si>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</si>
  <si>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</si>
  <si>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</si>
  <si>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</si>
  <si>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</si>
  <si>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</si>
  <si>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</si>
  <si>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</si>
  <si>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</si>
  <si>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</si>
  <si>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</si>
  <si>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</si>
  <si>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</si>
  <si>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</si>
  <si>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</si>
  <si>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</si>
  <si>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</si>
  <si>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</si>
  <si>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</si>
  <si>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</si>
  <si>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</si>
  <si>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</si>
  <si>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</si>
  <si>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</si>
  <si>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</si>
  <si>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</si>
  <si>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</si>
  <si>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</si>
  <si>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</si>
  <si>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</si>
  <si>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</si>
  <si>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</si>
  <si>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</si>
  <si>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</si>
  <si>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</si>
  <si>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</si>
  <si>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</si>
  <si>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</si>
  <si>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</si>
  <si>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</si>
  <si>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</si>
  <si>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</si>
  <si>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</si>
  <si>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</si>
  <si>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</si>
  <si>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</si>
  <si>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</si>
  <si>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</si>
  <si>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</si>
  <si>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</si>
  <si>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</si>
  <si>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</si>
  <si>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</si>
  <si>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</si>
  <si>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</si>
  <si>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</si>
  <si>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</si>
  <si>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</si>
  <si>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</si>
  <si>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</si>
  <si>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</si>
  <si>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</si>
  <si>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</si>
  <si>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</si>
  <si>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</si>
  <si>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</si>
  <si>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</si>
  <si>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</si>
  <si>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</si>
  <si>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</si>
  <si>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</si>
  <si>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</si>
  <si>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</si>
  <si>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</si>
  <si>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</si>
  <si>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</si>
  <si>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</si>
  <si>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</si>
  <si>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</si>
  <si>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</si>
  <si>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</si>
  <si>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</si>
  <si>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</si>
  <si>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</si>
  <si>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</si>
  <si>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</si>
  <si>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</si>
  <si>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</si>
  <si>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</si>
  <si>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</si>
  <si>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</si>
  <si>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</si>
  <si>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</si>
  <si>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</si>
  <si>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</si>
  <si>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</si>
  <si>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</si>
  <si>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</si>
  <si>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</si>
  <si>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</si>
  <si>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</si>
  <si>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</si>
  <si>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</si>
  <si>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</si>
  <si>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</si>
  <si>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</si>
  <si>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</si>
  <si>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</si>
  <si>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</si>
  <si>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</si>
  <si>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</si>
  <si>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</si>
  <si>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</si>
  <si>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</si>
  <si>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</si>
  <si>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</si>
  <si>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</si>
  <si>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</si>
  <si>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</si>
  <si>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</si>
  <si>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</si>
  <si>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</si>
  <si>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</si>
  <si>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</si>
  <si>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</si>
  <si>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</si>
  <si>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</si>
  <si>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</si>
  <si>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</si>
  <si>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</si>
  <si>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</si>
  <si>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</si>
  <si>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</si>
  <si>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</si>
  <si>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</si>
  <si>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</si>
  <si>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</si>
  <si>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</si>
  <si>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</si>
  <si>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</si>
  <si>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</si>
  <si>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</si>
  <si>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</si>
  <si>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</si>
  <si>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</si>
  <si>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</si>
  <si>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</si>
  <si>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</si>
  <si>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</si>
  <si>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</si>
  <si>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</si>
  <si>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</si>
  <si>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</si>
  <si>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</si>
  <si>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</si>
  <si>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</si>
  <si>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</si>
  <si>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</si>
  <si>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</si>
  <si>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</si>
  <si>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</si>
  <si>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</si>
  <si>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</si>
  <si>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</si>
  <si>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</si>
  <si>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</si>
  <si>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</si>
  <si>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</si>
  <si>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</si>
  <si>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</si>
  <si>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</si>
  <si>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</si>
  <si>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</si>
  <si>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</si>
  <si>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</si>
  <si>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</si>
  <si>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</si>
  <si>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</si>
  <si>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</si>
  <si>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</si>
  <si>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</si>
  <si>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</si>
  <si>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</si>
  <si>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</si>
  <si>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</si>
  <si>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</si>
  <si>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</si>
  <si>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</si>
  <si>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</si>
  <si>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</si>
  <si>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</si>
  <si>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</si>
  <si>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</si>
  <si>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</si>
  <si>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</si>
  <si>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</si>
  <si>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</si>
  <si>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</si>
  <si>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</si>
  <si>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</si>
  <si>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</si>
  <si>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</si>
  <si>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</si>
  <si>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</si>
  <si>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</si>
  <si>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</si>
  <si>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</si>
  <si>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</si>
  <si>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</si>
  <si>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</si>
  <si>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</si>
  <si>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</si>
  <si>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</si>
  <si>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</si>
  <si>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</si>
  <si>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</si>
  <si>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</si>
  <si>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</si>
  <si>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</si>
  <si>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</si>
  <si>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</si>
  <si>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</si>
  <si>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</si>
  <si>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</si>
  <si>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</si>
  <si>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</si>
  <si>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</si>
  <si>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</si>
  <si>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</si>
  <si>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</si>
  <si>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</si>
  <si>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</si>
  <si>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</si>
  <si>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</si>
  <si>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</si>
  <si>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</si>
  <si>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</si>
  <si>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</si>
  <si>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</si>
  <si>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</si>
  <si>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</si>
  <si>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</si>
  <si>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</si>
  <si>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</si>
  <si>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</si>
  <si>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</si>
  <si>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</si>
  <si>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</si>
  <si>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</si>
  <si>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</si>
  <si>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</si>
  <si>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</si>
  <si>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</si>
  <si>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</si>
  <si>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</si>
  <si>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</si>
  <si>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</si>
  <si>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</si>
  <si>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</si>
  <si>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</si>
  <si>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</si>
  <si>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</si>
  <si>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</si>
  <si>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</si>
  <si>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</si>
  <si>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</si>
  <si>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</si>
  <si>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</si>
  <si>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</si>
  <si>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</si>
  <si>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</si>
  <si>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</si>
  <si>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</si>
  <si>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</si>
  <si>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</si>
  <si>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</si>
  <si>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</si>
  <si>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</si>
  <si>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</si>
  <si>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</si>
  <si>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</si>
  <si>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</si>
  <si>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</si>
  <si>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</si>
  <si>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</si>
  <si>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</si>
  <si>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</si>
  <si>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</si>
  <si>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</si>
  <si>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</si>
  <si>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</si>
  <si>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</si>
  <si>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</si>
  <si>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</si>
  <si>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</si>
  <si>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</si>
  <si>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</si>
  <si>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</si>
  <si>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</si>
  <si>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</si>
  <si>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</si>
  <si>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</si>
  <si>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</si>
  <si>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</si>
  <si>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</si>
  <si>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</si>
  <si>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</si>
  <si>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</si>
  <si>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</si>
  <si>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</si>
  <si>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</si>
  <si>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</si>
  <si>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</si>
  <si>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</si>
  <si>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</si>
  <si>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</si>
  <si>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</si>
  <si>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</si>
  <si>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</si>
  <si>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</si>
  <si>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</si>
  <si>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</si>
  <si>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</si>
  <si>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</si>
  <si>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</si>
  <si>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</si>
  <si>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</si>
  <si>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</si>
  <si>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</si>
  <si>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</si>
  <si>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</si>
  <si>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</si>
  <si>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</si>
  <si>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</si>
  <si>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</si>
  <si>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</si>
  <si>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</si>
  <si>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</si>
  <si>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</si>
  <si>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</si>
  <si>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</si>
  <si>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</si>
  <si>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</si>
  <si>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</si>
  <si>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</si>
  <si>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</si>
  <si>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</si>
  <si>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</si>
  <si>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</si>
  <si>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</si>
  <si>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</si>
  <si>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</si>
  <si>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</si>
  <si>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</si>
  <si>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</si>
  <si>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</si>
  <si>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</si>
  <si>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</si>
  <si>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</si>
  <si>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</si>
  <si>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</si>
  <si>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</si>
  <si>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</si>
  <si>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</si>
  <si>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</si>
  <si>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</si>
  <si>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</si>
  <si>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</si>
  <si>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</si>
  <si>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</si>
  <si>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</si>
  <si>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</si>
  <si>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</si>
  <si>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</si>
  <si>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</si>
  <si>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</si>
  <si>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</si>
  <si>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</si>
  <si>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</si>
  <si>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</si>
  <si>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</si>
  <si>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</si>
  <si>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</si>
  <si>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</si>
  <si>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</si>
  <si>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</si>
  <si>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</si>
  <si>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</si>
  <si>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</si>
  <si>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</si>
  <si>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</si>
  <si>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</si>
  <si>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</si>
  <si>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</si>
  <si>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</si>
  <si>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</si>
  <si>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</si>
  <si>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</si>
  <si>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</si>
  <si>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</si>
  <si>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</si>
  <si>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</si>
  <si>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</si>
  <si>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</si>
  <si>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</si>
  <si>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</si>
  <si>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</si>
  <si>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</si>
  <si>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</si>
  <si>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</si>
  <si>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</si>
  <si>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</si>
  <si>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</si>
  <si>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</si>
  <si>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</si>
  <si>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</si>
  <si>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</si>
  <si>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</si>
  <si>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</si>
  <si>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</si>
  <si>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</si>
  <si>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</si>
  <si>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</si>
  <si>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</si>
  <si>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</si>
  <si>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</si>
  <si>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</si>
  <si>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</si>
  <si>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</si>
  <si>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</si>
  <si>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</si>
  <si>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</si>
  <si>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</si>
  <si>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</si>
  <si>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</si>
  <si>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</si>
  <si>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</si>
  <si>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</si>
  <si>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</si>
  <si>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</si>
  <si>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</si>
  <si>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</si>
  <si>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</si>
  <si>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</si>
  <si>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</si>
  <si>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</si>
  <si>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</si>
  <si>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</si>
  <si>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</si>
  <si>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</si>
  <si>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</si>
  <si>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</si>
  <si>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</si>
  <si>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</si>
  <si>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</si>
  <si>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</si>
  <si>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</si>
  <si>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</si>
  <si>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</si>
  <si>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</si>
  <si>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</si>
  <si>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</si>
  <si>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</si>
  <si>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</si>
  <si>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</si>
  <si>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</si>
  <si>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</si>
  <si>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</si>
  <si>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</si>
  <si>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</si>
  <si>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</si>
  <si>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</si>
  <si>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</si>
  <si>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</si>
  <si>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</si>
  <si>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</si>
  <si>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</si>
  <si>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</si>
  <si>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</si>
  <si>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</si>
  <si>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</si>
  <si>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</si>
  <si>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</si>
  <si>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</si>
  <si>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</si>
  <si>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</si>
  <si>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</si>
  <si>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</si>
  <si>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</si>
  <si>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</si>
  <si>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</si>
  <si>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</si>
  <si>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</si>
  <si>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</si>
  <si>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</si>
  <si>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</si>
  <si>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</si>
  <si>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</si>
  <si>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</si>
  <si>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</si>
  <si>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</si>
  <si>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</si>
  <si>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</si>
  <si>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</si>
  <si>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</si>
  <si>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</si>
  <si>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</si>
  <si>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</si>
  <si>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</si>
  <si>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</si>
  <si>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</si>
  <si>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</si>
  <si>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</si>
  <si>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</si>
  <si>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</si>
  <si>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</si>
  <si>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</si>
  <si>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</si>
  <si>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</si>
  <si>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</si>
  <si>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</si>
  <si>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</si>
  <si>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</si>
  <si>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</si>
  <si>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</si>
  <si>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</si>
  <si>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</si>
  <si>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</si>
  <si>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</si>
  <si>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</si>
  <si>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</si>
  <si>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</si>
  <si>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</si>
  <si>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</si>
  <si>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</si>
  <si>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</si>
  <si>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</si>
  <si>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</si>
  <si>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</si>
  <si>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</si>
  <si>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</si>
  <si>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</si>
  <si>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</si>
  <si>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</si>
  <si>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</si>
  <si>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</si>
  <si>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</si>
  <si>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</si>
  <si>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</si>
  <si>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</si>
  <si>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</si>
  <si>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</si>
  <si>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</si>
  <si>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</si>
  <si>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</si>
  <si>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</si>
  <si>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</si>
  <si>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</si>
  <si>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</si>
  <si>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</si>
  <si>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</si>
  <si>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</si>
  <si>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</si>
  <si>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</si>
  <si>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</si>
  <si>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</si>
  <si>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</si>
  <si>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</si>
  <si>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</si>
  <si>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</si>
  <si>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</si>
  <si>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</si>
  <si>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</si>
  <si>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</si>
  <si>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</si>
  <si>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</si>
  <si>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</si>
  <si>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</si>
  <si>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</si>
  <si>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</si>
  <si>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</si>
  <si>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</si>
  <si>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</si>
  <si>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</si>
  <si>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</si>
  <si>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</si>
  <si>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</si>
  <si>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</si>
  <si>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</si>
  <si>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</si>
  <si>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</si>
  <si>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</si>
  <si>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</si>
  <si>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</si>
  <si>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</si>
  <si>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</si>
  <si>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</si>
  <si>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</si>
  <si>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</si>
  <si>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</si>
  <si>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</si>
  <si>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</si>
  <si>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</si>
  <si>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</si>
  <si>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</si>
  <si>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</si>
  <si>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</si>
  <si>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</si>
  <si>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</si>
  <si>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</si>
  <si>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</si>
  <si>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</si>
  <si>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</si>
  <si>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</si>
  <si>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</si>
  <si>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</si>
  <si>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</si>
  <si>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</si>
  <si>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</si>
  <si>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</si>
  <si>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</si>
  <si>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</si>
  <si>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</si>
  <si>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</si>
  <si>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</si>
  <si>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</si>
  <si>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</si>
  <si>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</si>
  <si>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</si>
  <si>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</si>
  <si>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</si>
  <si>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</si>
  <si>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</si>
  <si>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</si>
  <si>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</si>
  <si>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</si>
  <si>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</si>
  <si>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</si>
  <si>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</si>
  <si>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</si>
  <si>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</si>
  <si>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</si>
  <si>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</si>
  <si>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</si>
  <si>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</si>
  <si>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</si>
  <si>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</si>
  <si>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</si>
  <si>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</si>
  <si>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</si>
  <si>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</si>
  <si>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</si>
  <si>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</si>
  <si>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</si>
  <si>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</si>
  <si>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</si>
  <si>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</si>
  <si>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</si>
  <si>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</si>
  <si>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</si>
  <si>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</si>
  <si>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</si>
  <si>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</si>
  <si>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</si>
  <si>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</si>
  <si>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</si>
  <si>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</si>
  <si>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</si>
  <si>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</si>
  <si>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</si>
  <si>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</si>
  <si>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</si>
  <si>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</si>
  <si>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</si>
  <si>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</si>
  <si>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</si>
  <si>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</si>
  <si>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</si>
  <si>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</si>
  <si>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</si>
  <si>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</si>
  <si>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</si>
  <si>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</si>
  <si>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</si>
  <si>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</si>
  <si>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</si>
  <si>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</si>
  <si>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</si>
  <si>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</si>
  <si>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</si>
  <si>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</si>
  <si>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</si>
  <si>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</si>
  <si>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</si>
  <si>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</si>
  <si>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</si>
  <si>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</si>
  <si>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</si>
  <si>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</si>
  <si>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</si>
  <si>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</si>
  <si>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</si>
  <si>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</si>
  <si>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</si>
  <si>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</si>
  <si>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</si>
  <si>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</si>
  <si>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</si>
  <si>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</si>
  <si>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</si>
  <si>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</si>
  <si>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</si>
  <si>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</si>
  <si>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</si>
  <si>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</si>
  <si>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</si>
  <si>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</si>
  <si>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</si>
  <si>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</si>
  <si>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</si>
  <si>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</si>
  <si>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</si>
  <si>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</si>
  <si>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</si>
  <si>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</si>
  <si>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</si>
  <si>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</si>
  <si>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</si>
  <si>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</si>
  <si>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</si>
  <si>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</si>
  <si>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</si>
  <si>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</si>
  <si>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</si>
  <si>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</si>
  <si>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</si>
  <si>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</si>
  <si>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</si>
  <si>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</si>
  <si>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</si>
  <si>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</si>
  <si>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</si>
  <si>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</si>
  <si>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</si>
  <si>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</si>
  <si>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</si>
  <si>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</si>
  <si>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</si>
  <si>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</si>
  <si>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</si>
  <si>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</si>
  <si>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</si>
  <si>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</si>
  <si>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</si>
  <si>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</si>
  <si>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</si>
  <si>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</si>
  <si>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</si>
  <si>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</si>
  <si>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</si>
  <si>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</si>
  <si>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</si>
  <si>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</si>
  <si>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</si>
  <si>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</si>
  <si>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</si>
  <si>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</si>
  <si>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</si>
  <si>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</si>
  <si>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</si>
  <si>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</si>
  <si>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</si>
  <si>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</si>
  <si>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</si>
  <si>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</si>
  <si>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</si>
  <si>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</si>
  <si>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</si>
  <si>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</si>
  <si>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</si>
  <si>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</si>
  <si>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</si>
  <si>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</si>
  <si>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</si>
  <si>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</si>
  <si>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</si>
  <si>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</si>
  <si>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</si>
  <si>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</si>
  <si>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</si>
  <si>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</si>
  <si>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</si>
  <si>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</si>
  <si>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</si>
  <si>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</si>
  <si>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</si>
  <si>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</si>
  <si>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</si>
  <si>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</si>
  <si>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</si>
  <si>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</si>
  <si>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</si>
  <si>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</si>
  <si>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</si>
  <si>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</si>
  <si>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</si>
  <si>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</si>
  <si>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</si>
  <si>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</si>
  <si>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</si>
  <si>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</si>
  <si>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</si>
  <si>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</si>
  <si>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</si>
  <si>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</si>
  <si>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</si>
  <si>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</si>
  <si>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</si>
  <si>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</si>
  <si>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</si>
  <si>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</si>
  <si>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</si>
  <si>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</si>
  <si>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</si>
  <si>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</si>
  <si>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</si>
  <si>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</si>
  <si>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</si>
  <si>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</si>
  <si>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</si>
  <si>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</si>
  <si>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</si>
  <si>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</si>
  <si>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</si>
  <si>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</si>
  <si>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</si>
  <si>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</si>
  <si>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</si>
  <si>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</si>
  <si>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</si>
  <si>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</si>
  <si>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</si>
  <si>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</si>
  <si>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</si>
  <si>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</si>
  <si>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</si>
  <si>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</si>
  <si>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</si>
  <si>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</si>
  <si>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</si>
  <si>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</si>
  <si>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</si>
  <si>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</si>
  <si>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</si>
  <si>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</si>
  <si>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</si>
  <si>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</si>
  <si>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</si>
  <si>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</si>
  <si>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</si>
  <si>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</si>
  <si>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</si>
  <si>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</si>
  <si>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</si>
  <si>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</si>
  <si>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</si>
  <si>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</si>
  <si>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</si>
  <si>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</si>
  <si>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</si>
  <si>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</si>
  <si>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</si>
  <si>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</si>
  <si>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</si>
  <si>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</si>
  <si>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</si>
  <si>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</si>
  <si>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</si>
  <si>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</si>
  <si>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</si>
  <si>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</si>
  <si>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</si>
  <si>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</si>
  <si>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</si>
  <si>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</si>
  <si>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</si>
  <si>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</si>
  <si>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</si>
  <si>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</si>
  <si>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</si>
  <si>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</si>
  <si>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</si>
  <si>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</si>
  <si>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</si>
  <si>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</si>
  <si>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</si>
  <si>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</si>
  <si>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</si>
  <si>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</si>
  <si>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</si>
  <si>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</si>
  <si>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</si>
  <si>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</si>
  <si>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</si>
  <si>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</si>
  <si>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</si>
  <si>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</si>
  <si>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</si>
  <si>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</si>
  <si>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</si>
  <si>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</si>
  <si>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</si>
  <si>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</si>
  <si>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</si>
  <si>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</si>
  <si>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</si>
  <si>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</si>
  <si>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</si>
  <si>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</si>
  <si>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</si>
  <si>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</si>
  <si>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</si>
  <si>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</si>
  <si>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</si>
  <si>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</si>
  <si>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</si>
  <si>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</si>
  <si>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</si>
  <si>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</si>
  <si>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</si>
  <si>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</si>
  <si>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</si>
  <si>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</si>
  <si>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</si>
  <si>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</si>
  <si>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</si>
  <si>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</si>
  <si>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</si>
  <si>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</si>
  <si>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</si>
  <si>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</si>
  <si>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</si>
  <si>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</si>
  <si>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</si>
  <si>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</si>
  <si>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</si>
  <si>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</si>
  <si>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</si>
  <si>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</si>
  <si>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</si>
  <si>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</si>
  <si>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</si>
  <si>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</si>
  <si>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</si>
  <si>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</si>
  <si>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</si>
  <si>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</si>
  <si>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</si>
  <si>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</si>
  <si>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</si>
  <si>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</si>
  <si>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</si>
  <si>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</si>
  <si>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</si>
  <si>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</si>
  <si>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</si>
  <si>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</si>
  <si>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</si>
  <si>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</si>
  <si>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</si>
  <si>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</si>
  <si>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</si>
  <si>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</si>
  <si>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</si>
  <si>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</si>
  <si>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</si>
  <si>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</si>
  <si>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</si>
  <si>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</si>
  <si>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</si>
  <si>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</si>
  <si>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</si>
  <si>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</si>
  <si>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</si>
  <si>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</si>
  <si>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</si>
  <si>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</si>
  <si>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</si>
  <si>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</si>
  <si>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</si>
  <si>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</si>
  <si>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</si>
  <si>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</si>
  <si>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</si>
  <si>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</si>
  <si>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</si>
  <si>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</si>
  <si>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</si>
  <si>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</si>
  <si>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</si>
  <si>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</si>
  <si>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</si>
  <si>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</si>
  <si>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</si>
  <si>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</si>
  <si>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</si>
  <si>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</si>
  <si>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</si>
  <si>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</si>
  <si>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</si>
  <si>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</si>
  <si>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</si>
  <si>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</si>
  <si>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</si>
  <si>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</si>
  <si>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</si>
  <si>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</si>
  <si>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</si>
  <si>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</si>
  <si>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</si>
  <si>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</si>
  <si>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</si>
  <si>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</si>
  <si>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</si>
  <si>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</si>
  <si>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</si>
  <si>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</si>
  <si>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</si>
  <si>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</si>
  <si>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</si>
  <si>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</si>
  <si>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</si>
  <si>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</si>
  <si>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</si>
  <si>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</si>
  <si>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</si>
  <si>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</si>
  <si>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</si>
  <si>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</si>
  <si>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</si>
  <si>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</si>
  <si>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</si>
  <si>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</si>
  <si>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</si>
  <si>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</si>
  <si>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</si>
  <si>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</si>
  <si>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</si>
  <si>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</si>
  <si>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</si>
  <si>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</si>
  <si>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</si>
  <si>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</si>
  <si>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</si>
  <si>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</si>
  <si>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</si>
  <si>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</si>
  <si>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</si>
  <si>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</si>
  <si>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</si>
  <si>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</si>
  <si>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</si>
  <si>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</si>
  <si>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</si>
  <si>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</si>
  <si>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</si>
  <si>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</si>
  <si>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</si>
  <si>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</si>
  <si>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</si>
  <si>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</si>
  <si>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</si>
  <si>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</si>
  <si>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</si>
  <si>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</si>
  <si>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</si>
  <si>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</si>
  <si>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</si>
  <si>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</si>
  <si>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</si>
  <si>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</si>
  <si>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</si>
  <si>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</si>
  <si>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</si>
  <si>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</si>
  <si>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</si>
  <si>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</si>
  <si>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</si>
  <si>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</si>
  <si>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</si>
  <si>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</si>
  <si>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</si>
  <si>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</si>
  <si>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</si>
  <si>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</si>
  <si>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</si>
  <si>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</si>
  <si>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</si>
  <si>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</si>
  <si>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</si>
  <si>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</si>
  <si>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</si>
  <si>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</si>
  <si>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</si>
  <si>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</si>
  <si>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</si>
  <si>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</si>
  <si>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</si>
  <si>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</si>
  <si>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</si>
  <si>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</si>
  <si>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</si>
  <si>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</si>
  <si>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</si>
  <si>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</si>
  <si>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</si>
  <si>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</si>
  <si>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</si>
  <si>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</si>
  <si>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</si>
  <si>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</si>
  <si>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</si>
  <si>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</si>
  <si>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</si>
  <si>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</si>
  <si>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</si>
  <si>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</si>
  <si>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</si>
  <si>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</si>
  <si>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</si>
  <si>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</si>
  <si>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</si>
  <si>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</si>
  <si>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</si>
  <si>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</si>
  <si>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</si>
  <si>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</si>
  <si>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</si>
  <si>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</si>
  <si>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</si>
  <si>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</si>
  <si>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</si>
  <si>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</si>
  <si>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</si>
  <si>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</si>
  <si>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</si>
  <si>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</si>
  <si>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</si>
  <si>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</si>
  <si>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</si>
  <si>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</si>
  <si>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</si>
  <si>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</si>
  <si>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</si>
  <si>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</si>
  <si>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</si>
  <si>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</si>
  <si>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</si>
  <si>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</si>
  <si>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</si>
  <si>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</si>
  <si>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</si>
  <si>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</si>
  <si>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</si>
  <si>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</si>
  <si>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</si>
  <si>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</si>
  <si>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</si>
  <si>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</si>
  <si>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</si>
  <si>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</si>
  <si>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</si>
  <si>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</si>
  <si>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</si>
  <si>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</si>
  <si>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</si>
  <si>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</si>
  <si>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</si>
  <si>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</si>
  <si>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</si>
  <si>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</si>
  <si>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</si>
  <si>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</si>
  <si>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</si>
  <si>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</si>
  <si>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</si>
  <si>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</si>
  <si>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</si>
  <si>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</si>
  <si>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</si>
  <si>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</si>
  <si>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</si>
  <si>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</si>
  <si>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</si>
  <si>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</si>
  <si>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</si>
  <si>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</si>
  <si>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</si>
  <si>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</si>
  <si>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</si>
  <si>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</si>
  <si>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</si>
  <si>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</si>
  <si>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</si>
  <si>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</si>
  <si>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</si>
  <si>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</si>
  <si>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</si>
  <si>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</si>
  <si>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</si>
  <si>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</si>
  <si>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</si>
  <si>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</si>
  <si>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</si>
  <si>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</si>
  <si>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</si>
  <si>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</si>
  <si>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</si>
  <si>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</si>
  <si>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</si>
  <si>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</si>
  <si>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</si>
  <si>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</si>
  <si>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</si>
  <si>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</si>
  <si>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</si>
  <si>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</si>
  <si>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</si>
  <si>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</si>
  <si>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</si>
  <si>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</si>
  <si>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</si>
  <si>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</si>
  <si>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</si>
  <si>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</si>
  <si>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</si>
  <si>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</si>
  <si>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</si>
  <si>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</si>
  <si>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</si>
  <si>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</si>
  <si>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</si>
  <si>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</si>
  <si>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</si>
  <si>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</si>
  <si>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</si>
  <si>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</si>
  <si>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</si>
  <si>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</si>
  <si>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</si>
  <si>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</si>
  <si>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</si>
  <si>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</si>
  <si>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</si>
  <si>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</si>
  <si>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</si>
  <si>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</si>
  <si>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</si>
  <si>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</si>
  <si>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</si>
  <si>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</si>
  <si>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</si>
  <si>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</si>
  <si>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</si>
  <si>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</si>
  <si>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</si>
  <si>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</si>
  <si>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</si>
  <si>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</si>
  <si>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</si>
  <si>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</si>
  <si>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</si>
  <si>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</si>
  <si>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</si>
  <si>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</si>
  <si>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</si>
  <si>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</si>
  <si>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</si>
  <si>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</si>
  <si>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</si>
  <si>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</si>
  <si>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</si>
  <si>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</si>
  <si>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</si>
  <si>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</si>
  <si>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</si>
  <si>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</si>
  <si>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</si>
  <si>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</si>
  <si>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</si>
  <si>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</si>
  <si>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</si>
  <si>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</si>
  <si>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</si>
  <si>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</si>
  <si>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</si>
  <si>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</si>
  <si>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</si>
  <si>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</si>
  <si>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</si>
  <si>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</si>
  <si>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</si>
  <si>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</si>
  <si>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</si>
  <si>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</si>
  <si>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</si>
  <si>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</si>
  <si>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</si>
  <si>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</si>
  <si>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</si>
  <si>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</si>
  <si>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</si>
  <si>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</si>
  <si>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</si>
  <si>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</si>
  <si>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</si>
  <si>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</si>
  <si>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</si>
  <si>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</si>
  <si>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</si>
  <si>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</si>
  <si>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</si>
  <si>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</si>
  <si>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</si>
  <si>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</si>
  <si>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</si>
  <si>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</si>
  <si>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</si>
  <si>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</si>
  <si>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</si>
  <si>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</si>
  <si>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</si>
  <si>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</si>
  <si>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</si>
  <si>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</si>
  <si>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</si>
  <si>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</si>
  <si>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</si>
  <si>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</si>
  <si>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</si>
  <si>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</si>
  <si>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</si>
  <si>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</si>
  <si>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</si>
  <si>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</si>
  <si>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</si>
  <si>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</si>
  <si>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</si>
  <si>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</si>
  <si>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</si>
  <si>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</si>
  <si>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</si>
  <si>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</si>
  <si>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</si>
  <si>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</si>
  <si>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</si>
  <si>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</si>
  <si>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</si>
  <si>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</si>
  <si>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</si>
  <si>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</si>
  <si>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</si>
  <si>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</si>
  <si>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</si>
  <si>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</si>
  <si>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</si>
  <si>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</si>
  <si>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</si>
  <si>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</si>
  <si>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</si>
  <si>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</si>
  <si>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</si>
  <si>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</si>
  <si>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</si>
  <si>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</si>
  <si>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</si>
  <si>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</si>
  <si>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</si>
  <si>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</si>
  <si>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</si>
  <si>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</si>
  <si>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</si>
  <si>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</si>
  <si>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</si>
  <si>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</si>
  <si>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</si>
  <si>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</si>
  <si>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</si>
  <si>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</si>
  <si>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</si>
  <si>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</si>
  <si>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</si>
  <si>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</si>
  <si>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</si>
  <si>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</si>
  <si>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</si>
  <si>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</si>
  <si>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</si>
  <si>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</si>
  <si>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</si>
  <si>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</si>
  <si>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</si>
  <si>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</si>
  <si>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</si>
  <si>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</si>
  <si>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</si>
  <si>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</si>
  <si>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</si>
  <si>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</si>
  <si>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</si>
  <si>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</si>
  <si>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</si>
  <si>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</si>
  <si>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</si>
  <si>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</si>
  <si>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</si>
  <si>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</si>
  <si>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</si>
  <si>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</si>
  <si>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</si>
  <si>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</si>
  <si>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</si>
  <si>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</si>
  <si>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</si>
  <si>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</si>
  <si>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</si>
  <si>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</si>
  <si>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</si>
  <si>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</si>
  <si>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</si>
  <si>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</si>
  <si>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</si>
  <si>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</si>
  <si>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</si>
  <si>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</si>
  <si>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</si>
  <si>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</si>
  <si>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</si>
  <si>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</si>
  <si>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</si>
  <si>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</si>
  <si>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</si>
  <si>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</si>
  <si>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</si>
  <si>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</si>
  <si>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</si>
  <si>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</si>
  <si>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</si>
  <si>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</si>
  <si>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</si>
  <si>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</si>
  <si>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</si>
  <si>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</si>
  <si>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</si>
  <si>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</si>
  <si>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</si>
  <si>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</si>
  <si>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</si>
  <si>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</si>
  <si>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</si>
  <si>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</si>
  <si>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</si>
  <si>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</si>
  <si>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</si>
  <si>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</si>
  <si>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</si>
  <si>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</si>
  <si>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</si>
  <si>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</si>
  <si>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</si>
  <si>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</si>
  <si>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</si>
  <si>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</si>
  <si>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</si>
  <si>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</si>
  <si>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</si>
  <si>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</si>
  <si>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</si>
  <si>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</si>
  <si>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</si>
  <si>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</si>
  <si>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</si>
  <si>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</si>
  <si>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</si>
  <si>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</si>
  <si>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</si>
  <si>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</si>
  <si>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</si>
  <si>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</si>
  <si>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</si>
  <si>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</si>
  <si>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</si>
  <si>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</si>
  <si>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</si>
  <si>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</si>
  <si>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</si>
  <si>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</si>
  <si>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</si>
  <si>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</si>
  <si>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</si>
  <si>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</si>
  <si>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</si>
  <si>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</si>
  <si>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</si>
  <si>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</si>
  <si>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</si>
  <si>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</si>
  <si>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</si>
  <si>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</si>
  <si>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</si>
  <si>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</si>
  <si>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</si>
  <si>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</si>
  <si>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</si>
  <si>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</si>
  <si>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</si>
  <si>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</si>
  <si>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</si>
  <si>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</si>
  <si>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</si>
  <si>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</si>
  <si>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</si>
  <si>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</si>
  <si>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</si>
  <si>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</si>
  <si>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</si>
  <si>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</si>
  <si>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</si>
  <si>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</si>
  <si>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</si>
  <si>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</si>
  <si>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</si>
  <si>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</si>
  <si>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</si>
  <si>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</si>
  <si>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</si>
  <si>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</si>
  <si>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</si>
  <si>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</si>
  <si>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</si>
  <si>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</si>
  <si>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</si>
  <si>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</si>
  <si>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</si>
  <si>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</si>
  <si>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</si>
  <si>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</si>
  <si>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</si>
  <si>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</si>
  <si>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</si>
  <si>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</si>
  <si>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</si>
  <si>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</si>
  <si>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</si>
  <si>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</si>
  <si>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</si>
  <si>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</si>
  <si>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</si>
  <si>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</si>
  <si>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</si>
  <si>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</si>
  <si>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</si>
  <si>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</si>
  <si>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</si>
  <si>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</si>
  <si>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</si>
  <si>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</si>
  <si>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</si>
  <si>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</si>
  <si>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</si>
  <si>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</si>
  <si>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</si>
  <si>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</si>
  <si>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</si>
  <si>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</si>
  <si>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</si>
  <si>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</si>
  <si>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</si>
  <si>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</si>
  <si>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</si>
  <si>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</si>
  <si>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</si>
  <si>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</si>
  <si>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</si>
  <si>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</si>
  <si>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</si>
  <si>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</si>
  <si>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</si>
  <si>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</si>
  <si>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</si>
  <si>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</si>
  <si>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</si>
  <si>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</si>
  <si>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</si>
  <si>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</si>
  <si>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</si>
  <si>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</si>
  <si>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</si>
  <si>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</si>
  <si>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</si>
  <si>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</si>
  <si>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</si>
  <si>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</si>
  <si>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</si>
  <si>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</si>
  <si>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</si>
  <si>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</si>
  <si>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</si>
  <si>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</si>
  <si>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</si>
  <si>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</si>
  <si>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</si>
  <si>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</si>
  <si>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</si>
  <si>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</si>
  <si>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</si>
  <si>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</si>
  <si>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</si>
  <si>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</si>
  <si>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</si>
  <si>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</si>
  <si>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</si>
  <si>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</si>
  <si>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</si>
  <si>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</si>
  <si>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</si>
  <si>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</si>
  <si>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</si>
  <si>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</si>
  <si>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</si>
  <si>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</si>
  <si>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</si>
  <si>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</si>
  <si>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</si>
  <si>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</si>
  <si>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</si>
  <si>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</si>
  <si>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</si>
  <si>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</si>
  <si>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</si>
  <si>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</si>
  <si>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</si>
  <si>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</si>
  <si>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</si>
  <si>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</si>
  <si>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</si>
  <si>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</si>
  <si>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</si>
  <si>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</si>
  <si>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</si>
  <si>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</si>
  <si>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</si>
  <si>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</si>
  <si>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</si>
  <si>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</si>
  <si>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</si>
  <si>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</si>
  <si>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</si>
  <si>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</si>
  <si>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</si>
  <si>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</si>
  <si>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</si>
  <si>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</si>
  <si>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</si>
  <si>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</si>
  <si>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</si>
  <si>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</si>
  <si>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</si>
  <si>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</si>
  <si>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</si>
  <si>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</si>
  <si>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</si>
  <si>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</si>
  <si>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</si>
  <si>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</si>
  <si>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</si>
  <si>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</si>
  <si>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</si>
  <si>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</si>
  <si>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</si>
  <si>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</si>
  <si>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</si>
  <si>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</si>
  <si>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</si>
  <si>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</si>
  <si>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</si>
  <si>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</si>
  <si>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</si>
  <si>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</si>
  <si>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</si>
  <si>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</si>
  <si>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</si>
  <si>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</si>
  <si>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</si>
  <si>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</si>
  <si>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</si>
  <si>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</si>
  <si>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</si>
  <si>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</si>
  <si>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</si>
  <si>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</si>
  <si>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</si>
  <si>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</si>
  <si>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</si>
  <si>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</si>
  <si>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</si>
  <si>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</si>
  <si>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</si>
  <si>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</si>
  <si>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</si>
  <si>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</si>
  <si>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</si>
  <si>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</si>
  <si>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</si>
  <si>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</si>
  <si>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</si>
  <si>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</si>
  <si>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</si>
  <si>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</si>
  <si>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</si>
  <si>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</si>
  <si>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</si>
  <si>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</si>
  <si>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</si>
  <si>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</si>
  <si>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</si>
  <si>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</si>
  <si>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</si>
  <si>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</si>
  <si>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</si>
  <si>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</si>
  <si>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</si>
  <si>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</si>
  <si>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</si>
  <si>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</si>
  <si>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</si>
  <si>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</si>
  <si>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</si>
  <si>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</si>
  <si>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</si>
  <si>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</si>
  <si>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</si>
  <si>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</si>
  <si>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</si>
  <si>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</si>
  <si>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</si>
  <si>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</si>
  <si>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</si>
  <si>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</si>
  <si>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</si>
  <si>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</si>
  <si>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</si>
  <si>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</si>
  <si>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</si>
  <si>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</si>
  <si>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</si>
  <si>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</si>
  <si>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</si>
  <si>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</si>
  <si>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</si>
  <si>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</si>
  <si>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</si>
  <si>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</si>
  <si>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</si>
  <si>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</si>
  <si>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</si>
  <si>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</si>
  <si>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</si>
  <si>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</si>
  <si>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</si>
  <si>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</si>
  <si>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</si>
  <si>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</si>
  <si>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</si>
  <si>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</si>
  <si>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</si>
  <si>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</si>
  <si>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</si>
  <si>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</si>
  <si>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</si>
  <si>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</si>
  <si>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</si>
  <si>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</si>
  <si>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</si>
  <si>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</si>
  <si>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</si>
  <si>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</si>
  <si>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</si>
  <si>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</si>
  <si>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</si>
  <si>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</si>
  <si>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</si>
  <si>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</si>
  <si>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</si>
  <si>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</si>
  <si>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</si>
  <si>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</si>
  <si>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</si>
  <si>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</si>
  <si>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</si>
  <si>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</si>
  <si>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</si>
  <si>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</si>
  <si>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</si>
  <si>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</si>
  <si>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</si>
  <si>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</si>
  <si>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</si>
  <si>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</si>
  <si>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</si>
  <si>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</si>
  <si>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</si>
  <si>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</si>
  <si>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</si>
  <si>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</si>
  <si>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</si>
  <si>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</si>
  <si>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</si>
  <si>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</si>
  <si>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</si>
  <si>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</si>
  <si>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</si>
  <si>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</si>
  <si>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</si>
  <si>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</si>
  <si>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</si>
  <si>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</si>
  <si>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</si>
  <si>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</si>
  <si>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</si>
  <si>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</si>
  <si>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</si>
  <si>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</si>
  <si>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</si>
  <si>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</si>
  <si>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</si>
  <si>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</si>
  <si>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</si>
  <si>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</si>
  <si>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</si>
  <si>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</si>
  <si>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</si>
  <si>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</si>
  <si>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</si>
  <si>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</si>
  <si>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</si>
  <si>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</si>
  <si>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</si>
  <si>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</si>
  <si>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</si>
  <si>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</si>
  <si>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</si>
  <si>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</si>
  <si>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</si>
  <si>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</si>
  <si>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</si>
  <si>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</si>
  <si>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</si>
  <si>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</si>
  <si>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</si>
  <si>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</si>
  <si>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</si>
  <si>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</si>
  <si>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</si>
  <si>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</si>
  <si>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</si>
  <si>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</si>
  <si>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</si>
  <si>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</si>
  <si>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</si>
  <si>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</si>
  <si>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</si>
  <si>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</si>
  <si>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</si>
  <si>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</si>
  <si>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</si>
  <si>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</si>
  <si>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</si>
  <si>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</si>
  <si>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</si>
  <si>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</si>
  <si>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</si>
  <si>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</si>
  <si>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</si>
  <si>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</si>
  <si>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</si>
  <si>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</si>
  <si>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</si>
  <si>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</si>
  <si>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</si>
  <si>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</si>
  <si>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</si>
  <si>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</si>
  <si>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</si>
  <si>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</si>
  <si>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</si>
  <si>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</si>
  <si>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</si>
  <si>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</si>
  <si>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</si>
  <si>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</si>
  <si>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</si>
  <si>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</si>
  <si>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</si>
  <si>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</si>
  <si>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</si>
  <si>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</si>
  <si>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</si>
  <si>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</si>
  <si>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</si>
  <si>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</si>
  <si>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</si>
  <si>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</si>
  <si>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</si>
  <si>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</si>
  <si>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</si>
  <si>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</si>
  <si>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</si>
  <si>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</si>
  <si>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</si>
  <si>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</si>
  <si>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</si>
  <si>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</si>
  <si>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</si>
  <si>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</si>
  <si>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</si>
  <si>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</si>
  <si>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</si>
  <si>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</si>
  <si>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</si>
  <si>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</si>
  <si>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</si>
  <si>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</si>
  <si>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</si>
  <si>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</si>
  <si>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</si>
  <si>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</si>
  <si>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</si>
  <si>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</si>
  <si>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</si>
  <si>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</si>
  <si>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</si>
  <si>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</si>
  <si>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</si>
  <si>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</si>
  <si>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</si>
  <si>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</si>
  <si>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</si>
  <si>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</si>
  <si>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</si>
  <si>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</si>
  <si>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</si>
  <si>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</si>
  <si>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</si>
  <si>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</si>
  <si>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</si>
  <si>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</si>
  <si>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</si>
  <si>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</si>
  <si>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</si>
  <si>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</si>
  <si>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</si>
  <si>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</si>
  <si>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</si>
  <si>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</si>
  <si>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</si>
  <si>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</si>
  <si>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</si>
  <si>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</si>
  <si>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</si>
  <si>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</si>
  <si>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</si>
  <si>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</si>
  <si>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</si>
  <si>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</si>
  <si>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</si>
  <si>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</si>
  <si>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</si>
  <si>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</si>
  <si>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</si>
  <si>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</si>
  <si>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</si>
  <si>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</si>
  <si>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</si>
  <si>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</si>
  <si>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</si>
  <si>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</si>
  <si>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</si>
  <si>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</si>
  <si>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</si>
  <si>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</si>
  <si>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</si>
  <si>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</si>
  <si>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</si>
  <si>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</si>
  <si>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</si>
  <si>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</si>
  <si>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</si>
  <si>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</si>
  <si>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</si>
  <si>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</si>
  <si>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</si>
  <si>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</si>
  <si>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</si>
  <si>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</si>
  <si>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</si>
  <si>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</si>
  <si>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</si>
  <si>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</si>
  <si>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</si>
  <si>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</si>
  <si>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</si>
  <si>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</si>
  <si>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</si>
  <si>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</si>
  <si>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</si>
  <si>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</si>
  <si>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</si>
  <si>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</si>
  <si>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</si>
  <si>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</si>
  <si>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</si>
  <si>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</si>
  <si>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</si>
  <si>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</si>
  <si>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</si>
  <si>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</si>
  <si>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</si>
  <si>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</si>
  <si>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</si>
  <si>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</si>
  <si>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</si>
  <si>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</si>
  <si>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</si>
  <si>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</si>
  <si>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</si>
  <si>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</si>
  <si>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</si>
  <si>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</si>
  <si>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</si>
  <si>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</si>
  <si>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</si>
  <si>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</si>
  <si>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</si>
  <si>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</si>
  <si>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</si>
  <si>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</si>
  <si>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</si>
  <si>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</si>
  <si>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</si>
  <si>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</si>
  <si>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</si>
  <si>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</si>
  <si>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</si>
  <si>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</si>
  <si>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</si>
  <si>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</si>
  <si>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</si>
  <si>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</si>
  <si>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</si>
  <si>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</si>
  <si>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</si>
  <si>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</si>
  <si>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</si>
  <si>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</si>
  <si>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</si>
  <si>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</si>
  <si>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</si>
  <si>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</si>
  <si>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</si>
  <si>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</si>
  <si>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</si>
  <si>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</si>
  <si>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</si>
  <si>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</si>
  <si>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</si>
  <si>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</si>
  <si>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</si>
  <si>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</si>
  <si>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</si>
  <si>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</si>
  <si>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</si>
  <si>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</si>
  <si>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</si>
  <si>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</si>
  <si>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</si>
  <si>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</si>
  <si>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</si>
  <si>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</si>
  <si>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</si>
  <si>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</si>
  <si>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</si>
  <si>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</si>
  <si>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</si>
  <si>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</si>
  <si>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</si>
  <si>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</si>
  <si>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</si>
  <si>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</si>
  <si>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</si>
  <si>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</si>
  <si>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</si>
  <si>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</si>
  <si>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</si>
  <si>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</si>
  <si>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</si>
  <si>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</si>
  <si>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</si>
  <si>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</si>
  <si>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</si>
  <si>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</si>
  <si>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</si>
  <si>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</si>
  <si>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</si>
  <si>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</si>
  <si>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</si>
  <si>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</si>
  <si>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</si>
  <si>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</si>
  <si>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</si>
  <si>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</si>
  <si>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</si>
  <si>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</si>
  <si>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</si>
  <si>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</si>
  <si>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</si>
  <si>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</si>
  <si>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</si>
  <si>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</si>
  <si>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</si>
  <si>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</si>
  <si>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</si>
  <si>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</si>
  <si>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</si>
  <si>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</si>
  <si>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</si>
  <si>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</si>
  <si>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</si>
  <si>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</si>
  <si>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</si>
  <si>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</si>
  <si>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</si>
  <si>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</si>
  <si>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</si>
  <si>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</si>
  <si>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</si>
  <si>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</si>
  <si>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</si>
  <si>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</si>
  <si>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</si>
  <si>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</si>
  <si>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</si>
  <si>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</si>
  <si>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</si>
  <si>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</si>
  <si>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</si>
  <si>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</si>
  <si>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</si>
  <si>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</si>
  <si>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</si>
  <si>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</si>
  <si>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</si>
  <si>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</si>
  <si>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</si>
  <si>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</si>
  <si>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</si>
  <si>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</si>
  <si>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</si>
  <si>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</si>
  <si>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</si>
  <si>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</si>
  <si>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</si>
  <si>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</si>
  <si>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</si>
  <si>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</si>
  <si>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</si>
  <si>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</si>
  <si>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</si>
  <si>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</si>
  <si>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</si>
  <si>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</si>
  <si>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</si>
  <si>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</si>
  <si>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</si>
  <si>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</si>
  <si>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</si>
  <si>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</si>
  <si>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</si>
  <si>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</si>
  <si>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</si>
  <si>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</si>
  <si>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</si>
  <si>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</si>
  <si>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</si>
  <si>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</si>
  <si>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</si>
  <si>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</si>
  <si>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</si>
  <si>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</si>
  <si>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</si>
  <si>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</si>
  <si>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</si>
  <si>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</si>
  <si>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</si>
  <si>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</si>
  <si>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</si>
  <si>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</si>
  <si>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</si>
  <si>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</si>
  <si>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</si>
  <si>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</si>
  <si>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</si>
  <si>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</si>
  <si>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</si>
  <si>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</si>
  <si>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</si>
  <si>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</si>
  <si>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</si>
  <si>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</si>
  <si>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</si>
  <si>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</si>
  <si>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</si>
  <si>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</si>
  <si>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</si>
  <si>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</si>
  <si>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</si>
  <si>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</si>
  <si>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</si>
  <si>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</si>
  <si>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</si>
  <si>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</si>
  <si>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</si>
  <si>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</si>
  <si>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</si>
  <si>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</si>
  <si>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</si>
  <si>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</si>
  <si>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</si>
  <si>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</si>
  <si>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</si>
  <si>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</si>
  <si>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</si>
  <si>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</si>
  <si>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</si>
  <si>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</si>
  <si>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</si>
  <si>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</si>
  <si>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</si>
  <si>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</si>
  <si>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</si>
  <si>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</si>
  <si>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</si>
  <si>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</si>
  <si>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</si>
  <si>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</si>
  <si>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</si>
  <si>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</si>
  <si>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</si>
  <si>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</si>
  <si>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</si>
  <si>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</si>
  <si>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</si>
  <si>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</si>
  <si>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</si>
  <si>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</si>
  <si>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</si>
  <si>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</si>
  <si>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</si>
  <si>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</si>
  <si>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</si>
  <si>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</si>
  <si>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</si>
  <si>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</si>
  <si>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</si>
  <si>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</si>
  <si>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</si>
  <si>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</si>
  <si>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</si>
  <si>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</si>
  <si>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</si>
  <si>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</si>
  <si>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</si>
  <si>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</si>
  <si>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</si>
  <si>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</si>
  <si>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</si>
  <si>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</si>
  <si>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</si>
  <si>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</si>
  <si>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</si>
  <si>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</si>
  <si>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</si>
  <si>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</si>
  <si>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</si>
  <si>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</si>
  <si>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</si>
  <si>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</si>
  <si>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</si>
  <si>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</si>
  <si>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</si>
  <si>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</si>
  <si>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</si>
  <si>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</si>
  <si>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</si>
  <si>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</si>
  <si>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</si>
  <si>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</si>
  <si>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</si>
  <si>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</si>
  <si>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</si>
  <si>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</si>
  <si>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</si>
  <si>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</si>
  <si>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</si>
  <si>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</si>
  <si>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</si>
  <si>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</si>
  <si>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</si>
  <si>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</si>
  <si>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</si>
  <si>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</si>
  <si>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</si>
  <si>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</si>
  <si>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</si>
  <si>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</si>
  <si>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</si>
  <si>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</si>
  <si>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</si>
  <si>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</si>
  <si>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</si>
  <si>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</si>
  <si>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</si>
  <si>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</si>
  <si>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</si>
  <si>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</si>
  <si>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</si>
  <si>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</si>
  <si>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</si>
  <si>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</si>
  <si>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</si>
  <si>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</si>
  <si>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</si>
  <si>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</si>
  <si>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</si>
  <si>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</si>
  <si>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</si>
  <si>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</si>
  <si>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</si>
  <si>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</si>
  <si>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</si>
  <si>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</si>
  <si>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</si>
  <si>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</si>
  <si>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</si>
  <si>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</si>
  <si>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</si>
  <si>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</si>
  <si>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</si>
  <si>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</si>
  <si>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</si>
  <si>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</si>
  <si>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</si>
  <si>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</si>
  <si>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</si>
  <si>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</si>
  <si>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</si>
  <si>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</si>
  <si>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</si>
  <si>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</si>
  <si>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</si>
  <si>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</si>
  <si>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</si>
  <si>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</si>
  <si>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</si>
  <si>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</si>
  <si>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</si>
  <si>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</si>
  <si>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</si>
  <si>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</si>
  <si>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</si>
  <si>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</si>
  <si>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</si>
  <si>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</si>
  <si>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</si>
  <si>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</si>
  <si>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</si>
  <si>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</si>
  <si>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</si>
  <si>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</si>
  <si>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</si>
  <si>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</si>
  <si>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</si>
  <si>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</si>
  <si>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</si>
  <si>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</si>
  <si>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</si>
  <si>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</si>
  <si>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</si>
  <si>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</si>
  <si>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</si>
  <si>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</si>
  <si>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</si>
  <si>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</si>
  <si>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</si>
  <si>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</si>
  <si>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</si>
  <si>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</si>
  <si>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</si>
  <si>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</si>
  <si>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</si>
  <si>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</si>
  <si>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</si>
  <si>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</si>
  <si>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</si>
  <si>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</si>
  <si>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</si>
  <si>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</si>
  <si>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</si>
  <si>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</si>
  <si>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</si>
  <si>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</si>
  <si>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</si>
  <si>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</si>
  <si>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</si>
  <si>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</si>
  <si>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</si>
  <si>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</si>
  <si>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</si>
  <si>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</si>
  <si>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</si>
  <si>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</si>
  <si>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</si>
  <si>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</si>
  <si>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</si>
  <si>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</si>
  <si>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</si>
  <si>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</si>
  <si>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</si>
  <si>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</si>
  <si>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</si>
  <si>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</si>
  <si>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</si>
  <si>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</si>
  <si>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</si>
  <si>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</si>
  <si>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</si>
  <si>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</si>
  <si>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</si>
  <si>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</si>
  <si>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</si>
  <si>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</si>
  <si>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</si>
  <si>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</si>
  <si>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</si>
  <si>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</si>
  <si>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</si>
  <si>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</si>
  <si>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</si>
  <si>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</si>
  <si>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</si>
  <si>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</si>
  <si>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</si>
  <si>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</si>
  <si>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</si>
  <si>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</si>
  <si>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</si>
  <si>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</si>
  <si>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</si>
  <si>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</si>
  <si>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</si>
  <si>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</si>
  <si>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</si>
  <si>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</si>
  <si>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</si>
  <si>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</si>
  <si>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</si>
  <si>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</si>
  <si>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</si>
  <si>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</si>
  <si>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</si>
  <si>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</si>
  <si>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</si>
  <si>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</si>
  <si>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</si>
  <si>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</si>
  <si>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</si>
  <si>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</si>
  <si>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</si>
  <si>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</si>
  <si>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</si>
  <si>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</si>
  <si>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</si>
  <si>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</si>
  <si>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</si>
  <si>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</si>
  <si>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</si>
  <si>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</si>
  <si>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</si>
  <si>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</si>
  <si>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</si>
  <si>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</si>
  <si>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</si>
  <si>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</si>
  <si>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</si>
  <si>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</si>
  <si>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</si>
  <si>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</si>
  <si>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</si>
  <si>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</si>
  <si>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</si>
  <si>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</si>
  <si>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</si>
  <si>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</si>
  <si>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</si>
  <si>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</si>
  <si>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</si>
  <si>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</si>
  <si>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</si>
  <si>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</si>
  <si>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</si>
  <si>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</si>
  <si>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</si>
  <si>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</si>
  <si>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</si>
  <si>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</si>
  <si>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</si>
  <si>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</si>
  <si>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</si>
  <si>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</si>
  <si>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</si>
  <si>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</si>
  <si>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</si>
  <si>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</si>
  <si>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</si>
  <si>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</si>
  <si>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</si>
  <si>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</si>
  <si>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</si>
  <si>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</si>
  <si>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</si>
  <si>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</si>
  <si>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</si>
  <si>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</si>
  <si>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</si>
  <si>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</si>
  <si>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</si>
  <si>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</si>
  <si>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</si>
  <si>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</si>
  <si>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</si>
  <si>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</si>
  <si>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</si>
  <si>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</si>
  <si>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</si>
  <si>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</si>
  <si>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</si>
  <si>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</si>
  <si>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</si>
  <si>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</si>
  <si>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</si>
  <si>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</si>
  <si>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</si>
  <si>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</si>
  <si>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</si>
  <si>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</si>
  <si>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</si>
  <si>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</si>
  <si>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</si>
  <si>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</si>
  <si>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</si>
  <si>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</si>
  <si>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</si>
  <si>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</si>
  <si>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</si>
  <si>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</si>
  <si>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</si>
  <si>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</si>
  <si>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</si>
  <si>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</si>
  <si>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</si>
  <si>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</si>
  <si>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</si>
  <si>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</si>
  <si>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</si>
  <si>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</si>
  <si>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</si>
  <si>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</si>
  <si>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</si>
  <si>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</si>
  <si>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</si>
  <si>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</si>
  <si>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</si>
  <si>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</si>
  <si>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</si>
  <si>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</si>
  <si>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</si>
  <si>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</si>
  <si>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</si>
  <si>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</si>
  <si>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</si>
  <si>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</si>
  <si>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</si>
  <si>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</si>
  <si>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</si>
  <si>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</si>
  <si>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</si>
  <si>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</si>
  <si>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</si>
  <si>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</si>
  <si>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</si>
  <si>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</si>
  <si>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</si>
  <si>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</si>
  <si>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</si>
  <si>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</si>
  <si>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</si>
  <si>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</si>
  <si>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</si>
  <si>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</si>
  <si>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</si>
  <si>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</si>
  <si>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</si>
  <si>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</si>
  <si>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</si>
  <si>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</si>
  <si>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</si>
  <si>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</si>
  <si>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</si>
  <si>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</si>
  <si>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</si>
  <si>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</si>
  <si>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</si>
  <si>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</si>
  <si>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</si>
  <si>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</si>
  <si>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</si>
  <si>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</si>
  <si>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</si>
  <si>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</si>
  <si>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</si>
  <si>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</si>
  <si>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</si>
  <si>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</si>
  <si>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</si>
  <si>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</si>
  <si>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</si>
  <si>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</si>
  <si>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</si>
  <si>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</si>
  <si>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</si>
  <si>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</si>
  <si>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</si>
  <si>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</si>
  <si>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</si>
  <si>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</si>
  <si>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</si>
  <si>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</si>
  <si>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</si>
  <si>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</si>
  <si>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</si>
  <si>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</si>
  <si>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</si>
  <si>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</si>
  <si>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</si>
  <si>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</si>
  <si>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</si>
  <si>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</si>
  <si>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</si>
  <si>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</si>
  <si>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</si>
  <si>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</si>
  <si>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</si>
  <si>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</si>
  <si>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</si>
  <si>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</si>
  <si>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</si>
  <si>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</si>
  <si>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</si>
  <si>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</si>
  <si>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</si>
  <si>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</si>
  <si>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</si>
  <si>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</si>
  <si>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</si>
  <si>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</si>
  <si>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</si>
  <si>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</si>
  <si>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</si>
  <si>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</si>
  <si>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</si>
  <si>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</si>
  <si>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</si>
  <si>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</si>
  <si>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</si>
  <si>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</si>
  <si>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</si>
  <si>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</si>
  <si>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</si>
  <si>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</si>
  <si>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</si>
  <si>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</si>
  <si>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</si>
  <si>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</si>
  <si>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</si>
  <si>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</si>
  <si>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</si>
  <si>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</si>
  <si>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</si>
  <si>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</si>
  <si>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</si>
  <si>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</si>
  <si>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</si>
  <si>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</si>
  <si>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</si>
  <si>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</si>
  <si>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</si>
  <si>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</si>
  <si>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</si>
  <si>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</si>
  <si>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</si>
  <si>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</si>
  <si>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</si>
  <si>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</si>
  <si>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</si>
  <si>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</si>
  <si>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</si>
  <si>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</si>
  <si>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</si>
  <si>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</si>
  <si>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</si>
  <si>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</si>
  <si>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</si>
  <si>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</si>
  <si>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</si>
  <si>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</si>
  <si>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</si>
  <si>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</si>
  <si>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</si>
  <si>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</si>
  <si>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</si>
  <si>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</si>
  <si>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</si>
  <si>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</si>
  <si>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</si>
  <si>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</si>
  <si>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</si>
  <si>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</si>
  <si>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</si>
  <si>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</si>
  <si>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</si>
  <si>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</si>
  <si>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</si>
  <si>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</si>
  <si>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</si>
  <si>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</si>
  <si>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</si>
  <si>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</si>
  <si>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</si>
  <si>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</si>
  <si>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</si>
  <si>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</si>
  <si>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</si>
  <si>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</si>
  <si>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</si>
  <si>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</si>
  <si>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</si>
  <si>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</si>
  <si>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</si>
  <si>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</si>
  <si>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</si>
  <si>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</si>
  <si>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</si>
  <si>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</si>
  <si>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</si>
  <si>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</si>
  <si>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</si>
  <si>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</si>
  <si>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</si>
  <si>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</si>
  <si>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</si>
  <si>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</si>
  <si>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</si>
  <si>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</si>
  <si>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</si>
  <si>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</si>
  <si>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</si>
  <si>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</si>
  <si>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</si>
  <si>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</si>
  <si>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</si>
  <si>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</si>
  <si>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</si>
  <si>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</si>
  <si>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</si>
  <si>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</si>
  <si>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</si>
  <si>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</si>
  <si>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</si>
  <si>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</si>
  <si>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</si>
  <si>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</si>
  <si>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</si>
  <si>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</si>
  <si>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</si>
  <si>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</si>
  <si>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</si>
  <si>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</si>
  <si>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</si>
  <si>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</si>
  <si>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</si>
  <si>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</si>
  <si>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</si>
  <si>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</si>
  <si>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</si>
  <si>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</si>
  <si>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</si>
  <si>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</si>
  <si>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</si>
  <si>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</si>
  <si>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</si>
  <si>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</si>
  <si>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</si>
  <si>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</si>
  <si>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</si>
  <si>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</si>
  <si>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</si>
  <si>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</si>
  <si>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</si>
  <si>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</si>
  <si>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</si>
  <si>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</si>
  <si>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</si>
  <si>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</si>
  <si>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</si>
  <si>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</si>
  <si>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</si>
  <si>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</si>
  <si>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</si>
  <si>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</si>
  <si>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</si>
  <si>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</si>
  <si>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</si>
  <si>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</si>
  <si>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</si>
  <si>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</si>
  <si>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</si>
  <si>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</si>
  <si>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</si>
  <si>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</si>
  <si>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</si>
  <si>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</si>
  <si>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</si>
  <si>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</si>
  <si>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</si>
  <si>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</si>
  <si>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</si>
  <si>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</si>
  <si>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</si>
  <si>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</si>
  <si>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</si>
  <si>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</si>
  <si>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</si>
  <si>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</si>
  <si>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</si>
  <si>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</si>
  <si>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</si>
  <si>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</si>
  <si>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</si>
  <si>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</si>
  <si>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</si>
  <si>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</si>
  <si>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</si>
  <si>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</si>
  <si>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</si>
  <si>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</si>
  <si>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</si>
  <si>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</si>
  <si>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</si>
  <si>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</si>
  <si>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</si>
  <si>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</si>
  <si>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</si>
  <si>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</si>
  <si>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</si>
  <si>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</si>
  <si>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</si>
  <si>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</si>
  <si>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</si>
  <si>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</si>
  <si>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</si>
  <si>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</si>
  <si>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</si>
  <si>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</si>
  <si>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</si>
  <si>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</si>
  <si>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</si>
  <si>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</si>
  <si>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</si>
  <si>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</si>
  <si>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</si>
  <si>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</si>
  <si>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</si>
  <si>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</si>
  <si>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</si>
  <si>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</si>
  <si>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</si>
  <si>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</si>
  <si>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</si>
  <si>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</si>
  <si>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</si>
  <si>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</si>
  <si>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</si>
  <si>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</si>
  <si>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</si>
  <si>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</si>
  <si>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</si>
  <si>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</si>
  <si>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</si>
  <si>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</si>
  <si>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</si>
  <si>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</si>
  <si>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</si>
  <si>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</si>
  <si>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</si>
  <si>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</si>
  <si>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</si>
  <si>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</si>
  <si>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</si>
  <si>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</si>
  <si>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</si>
  <si>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</si>
  <si>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</si>
  <si>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</si>
  <si>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</si>
  <si>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</si>
  <si>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</si>
  <si>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</si>
  <si>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</si>
  <si>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</si>
  <si>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</si>
  <si>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</si>
  <si>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</si>
  <si>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</si>
  <si>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</si>
  <si>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</si>
  <si>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</si>
  <si>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</si>
  <si>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</si>
  <si>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</si>
  <si>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</si>
  <si>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</si>
  <si>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</si>
  <si>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</si>
  <si>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</si>
  <si>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</si>
  <si>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</si>
  <si>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</si>
  <si>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</si>
  <si>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</si>
  <si>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</si>
  <si>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</si>
  <si>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</si>
  <si>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</si>
  <si>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</si>
  <si>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</si>
  <si>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</si>
  <si>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</si>
  <si>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</si>
  <si>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</si>
  <si>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</si>
  <si>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</si>
  <si>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</si>
  <si>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</si>
  <si>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</si>
  <si>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</si>
  <si>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</si>
  <si>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</si>
  <si>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</si>
  <si>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</si>
  <si>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</si>
  <si>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</si>
  <si>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</si>
  <si>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</si>
  <si>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</si>
  <si>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</si>
  <si>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</si>
  <si>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</si>
  <si>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</si>
  <si>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</si>
  <si>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</si>
  <si>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</si>
  <si>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</si>
  <si>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</si>
  <si>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</si>
  <si>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</si>
  <si>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</si>
  <si>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</si>
  <si>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</si>
  <si>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</si>
  <si>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</si>
  <si>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</si>
  <si>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</si>
  <si>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</si>
  <si>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</si>
  <si>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</si>
  <si>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</si>
  <si>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</si>
  <si>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</si>
  <si>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</si>
  <si>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</si>
  <si>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</si>
  <si>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</si>
  <si>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</si>
  <si>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</si>
  <si>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</si>
  <si>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</si>
  <si>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</si>
  <si>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</si>
  <si>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</si>
  <si>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</si>
  <si>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</si>
  <si>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</si>
  <si>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</si>
  <si>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</si>
  <si>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</si>
  <si>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</si>
  <si>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</si>
  <si>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</si>
  <si>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</si>
  <si>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</si>
  <si>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</si>
  <si>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</si>
  <si>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</si>
  <si>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</si>
  <si>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</si>
  <si>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</si>
  <si>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</si>
  <si>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</si>
  <si>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</si>
  <si>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</si>
  <si>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</si>
  <si>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</si>
  <si>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</si>
  <si>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</si>
  <si>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</si>
  <si>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</si>
  <si>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</si>
  <si>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</si>
  <si>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</si>
  <si>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</si>
  <si>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</si>
  <si>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</si>
  <si>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</si>
  <si>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</si>
  <si>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</si>
  <si>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</si>
  <si>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</si>
  <si>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</si>
  <si>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</si>
  <si>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</si>
  <si>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</si>
  <si>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</si>
  <si>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</si>
  <si>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</si>
  <si>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</si>
  <si>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</si>
  <si>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</si>
  <si>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</si>
  <si>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</si>
  <si>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</si>
  <si>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</si>
  <si>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</si>
  <si>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</si>
  <si>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</si>
  <si>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</si>
  <si>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</si>
  <si>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</si>
  <si>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</si>
  <si>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</si>
  <si>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</si>
  <si>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</si>
  <si>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</si>
  <si>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</si>
  <si>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</si>
  <si>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</si>
  <si>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</si>
  <si>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</si>
  <si>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</si>
  <si>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</si>
  <si>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</si>
  <si>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</si>
  <si>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</si>
  <si>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</si>
  <si>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</si>
  <si>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</si>
  <si>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</si>
  <si>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</si>
  <si>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</si>
  <si>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</si>
  <si>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</si>
  <si>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</si>
  <si>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</si>
  <si>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</si>
  <si>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</si>
  <si>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</si>
  <si>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</si>
  <si>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</si>
  <si>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</si>
  <si>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</si>
  <si>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</si>
  <si>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</si>
  <si>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</si>
  <si>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</si>
  <si>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</si>
  <si>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</si>
  <si>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</si>
  <si>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</si>
  <si>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</si>
  <si>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</si>
  <si>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</si>
  <si>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</si>
  <si>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</si>
  <si>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</si>
  <si>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</si>
  <si>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</si>
  <si>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</si>
  <si>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</si>
  <si>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</si>
  <si>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</si>
  <si>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</si>
  <si>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</si>
  <si>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</si>
  <si>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</si>
  <si>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</si>
  <si>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</si>
  <si>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</si>
  <si>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</si>
  <si>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</si>
  <si>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</si>
  <si>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</si>
  <si>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</si>
  <si>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</si>
  <si>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</si>
  <si>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</si>
  <si>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</si>
  <si>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</si>
  <si>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</si>
  <si>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</si>
  <si>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</si>
  <si>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</si>
  <si>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</si>
  <si>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</si>
  <si>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</si>
  <si>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</si>
  <si>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</si>
  <si>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</si>
  <si>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</si>
  <si>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</si>
  <si>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</si>
  <si>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</si>
  <si>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</si>
  <si>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</si>
  <si>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</si>
  <si>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</si>
  <si>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</si>
  <si>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</si>
  <si>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</si>
  <si>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</si>
  <si>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</si>
  <si>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</si>
  <si>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</si>
  <si>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</si>
  <si>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</si>
  <si>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</si>
  <si>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</si>
  <si>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</si>
  <si>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</si>
  <si>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</si>
  <si>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</si>
  <si>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</si>
  <si>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</si>
  <si>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</si>
  <si>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</si>
  <si>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</si>
  <si>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</si>
  <si>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</si>
  <si>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</si>
  <si>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</si>
  <si>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</si>
  <si>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</si>
  <si>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</si>
  <si>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</si>
  <si>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</si>
  <si>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</si>
  <si>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</si>
  <si>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</si>
  <si>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</si>
  <si>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</si>
  <si>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</si>
  <si>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</si>
  <si>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</si>
  <si>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</si>
  <si>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</si>
  <si>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</si>
  <si>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</si>
  <si>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</si>
  <si>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</si>
  <si>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</si>
  <si>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</si>
  <si>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</si>
  <si>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</si>
  <si>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</si>
  <si>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</si>
  <si>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</si>
  <si>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</si>
  <si>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</si>
  <si>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</si>
  <si>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</si>
  <si>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</si>
  <si>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</si>
  <si>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</si>
  <si>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</si>
  <si>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</si>
  <si>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</si>
  <si>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</si>
  <si>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</si>
  <si>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</si>
  <si>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</si>
  <si>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</si>
  <si>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</si>
  <si>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</si>
  <si>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</si>
  <si>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</si>
  <si>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</si>
  <si>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</si>
  <si>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</si>
  <si>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</si>
  <si>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</si>
  <si>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</si>
  <si>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</si>
  <si>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</si>
  <si>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</si>
  <si>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</si>
  <si>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</si>
  <si>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</si>
  <si>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</si>
  <si>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</si>
  <si>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</si>
  <si>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</si>
  <si>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</si>
  <si>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</si>
  <si>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</si>
  <si>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</si>
  <si>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</si>
  <si>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</si>
  <si>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</si>
  <si>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</si>
  <si>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</si>
  <si>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</si>
  <si>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</si>
  <si>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</si>
  <si>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</si>
  <si>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</si>
  <si>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</si>
  <si>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</si>
  <si>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</si>
  <si>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</si>
  <si>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</si>
  <si>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</si>
  <si>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</si>
  <si>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</si>
  <si>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</si>
  <si>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</si>
  <si>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</si>
  <si>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</si>
  <si>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</si>
  <si>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</si>
  <si>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</si>
  <si>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</si>
  <si>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</si>
  <si>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</si>
  <si>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</si>
  <si>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</si>
  <si>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</si>
  <si>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</si>
  <si>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</si>
  <si>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</si>
  <si>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</si>
  <si>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</si>
  <si>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</si>
  <si>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</si>
  <si>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</si>
  <si>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</si>
  <si>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</si>
  <si>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</si>
  <si>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</si>
  <si>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</si>
  <si>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</si>
  <si>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</si>
  <si>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</si>
  <si>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</si>
  <si>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</si>
  <si>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</si>
  <si>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</si>
  <si>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</si>
  <si>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</si>
  <si>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</si>
  <si>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</si>
  <si>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</si>
  <si>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</si>
  <si>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</si>
  <si>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</si>
  <si>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</si>
  <si>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</si>
  <si>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</si>
  <si>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</si>
  <si>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</si>
  <si>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</si>
  <si>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</si>
  <si>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</si>
  <si>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</si>
  <si>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</si>
  <si>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</si>
  <si>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</si>
  <si>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</si>
  <si>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</si>
  <si>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</si>
  <si>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</si>
  <si>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</si>
  <si>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</si>
  <si>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</si>
  <si>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</si>
  <si>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</si>
  <si>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</si>
  <si>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</si>
  <si>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</si>
  <si>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</si>
  <si>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</si>
  <si>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</si>
  <si>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</si>
  <si>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</si>
  <si>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</si>
  <si>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</si>
  <si>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</si>
  <si>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</si>
  <si>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</si>
  <si>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</si>
  <si>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</si>
  <si>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</si>
  <si>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</si>
  <si>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</si>
  <si>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</si>
  <si>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</si>
  <si>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</si>
  <si>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</si>
  <si>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</si>
  <si>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</si>
  <si>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</si>
  <si>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</si>
  <si>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</si>
  <si>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</si>
  <si>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</si>
  <si>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</si>
  <si>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</si>
  <si>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</si>
  <si>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</si>
  <si>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</si>
  <si>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</si>
  <si>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</si>
  <si>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</si>
  <si>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</si>
  <si>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</si>
  <si>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</si>
  <si>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</si>
  <si>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</si>
  <si>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</si>
  <si>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</si>
  <si>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</si>
  <si>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</si>
  <si>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</si>
  <si>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</si>
  <si>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</si>
  <si>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</si>
  <si>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</si>
  <si>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</si>
  <si>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</si>
  <si>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</si>
  <si>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</si>
  <si>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</si>
  <si>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</si>
  <si>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</si>
  <si>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</si>
  <si>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</si>
  <si>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</si>
  <si>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</si>
  <si>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</si>
  <si>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</si>
  <si>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</si>
  <si>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</si>
  <si>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</si>
  <si>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</si>
  <si>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</si>
  <si>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</si>
  <si>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</si>
  <si>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</si>
  <si>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</si>
  <si>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</si>
  <si>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</si>
  <si>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</si>
  <si>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</si>
  <si>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</si>
  <si>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</si>
  <si>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</si>
  <si>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</si>
  <si>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</si>
  <si>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</si>
  <si>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</si>
  <si>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</si>
  <si>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</si>
  <si>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</si>
  <si>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</si>
  <si>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</si>
  <si>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</si>
  <si>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</si>
  <si>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</si>
  <si>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</si>
  <si>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</si>
  <si>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</si>
  <si>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</si>
  <si>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</si>
  <si>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</si>
  <si>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</si>
  <si>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</si>
  <si>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</si>
  <si>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</si>
  <si>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</si>
  <si>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</si>
  <si>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</si>
  <si>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</si>
  <si>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</si>
  <si>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</si>
  <si>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</si>
  <si>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</si>
  <si>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</si>
  <si>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</si>
  <si>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</si>
  <si>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</si>
  <si>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</si>
  <si>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</si>
  <si>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</si>
  <si>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</si>
  <si>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</si>
  <si>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</si>
  <si>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</si>
  <si>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</si>
  <si>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</si>
  <si>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</si>
  <si>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</si>
  <si>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</si>
  <si>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</si>
  <si>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</si>
  <si>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</si>
  <si>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</si>
  <si>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</si>
  <si>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</si>
  <si>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</si>
  <si>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</si>
  <si>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</si>
  <si>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</si>
  <si>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</si>
  <si>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</si>
  <si>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</si>
  <si>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</si>
  <si>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</si>
  <si>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</si>
  <si>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</si>
  <si>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</si>
  <si>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</si>
  <si>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</si>
  <si>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</si>
  <si>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</si>
  <si>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</si>
  <si>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</si>
  <si>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</si>
  <si>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</si>
  <si>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</si>
  <si>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</si>
  <si>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</si>
  <si>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</si>
  <si>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</si>
  <si>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</si>
  <si>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</si>
  <si>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</si>
  <si>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</si>
  <si>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</si>
  <si>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</si>
  <si>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</si>
  <si>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</si>
  <si>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</si>
  <si>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</si>
  <si>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</si>
  <si>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</si>
  <si>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</si>
  <si>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</si>
  <si>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</si>
  <si>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</si>
  <si>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</si>
  <si>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</si>
  <si>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</si>
  <si>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</si>
  <si>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</si>
  <si>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</si>
  <si>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</si>
  <si>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</si>
  <si>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</si>
  <si>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</si>
  <si>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</si>
  <si>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</si>
  <si>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</si>
  <si>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</si>
  <si>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</si>
  <si>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</si>
  <si>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</si>
  <si>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</si>
  <si>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</si>
  <si>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</si>
  <si>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</si>
  <si>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</si>
  <si>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</si>
  <si>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</si>
  <si>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</si>
  <si>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</si>
  <si>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</si>
  <si>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</si>
  <si>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</si>
  <si>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</si>
  <si>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</si>
  <si>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</si>
  <si>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</si>
  <si>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</si>
  <si>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</si>
  <si>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</si>
  <si>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</si>
  <si>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</si>
  <si>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</si>
  <si>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</si>
  <si>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</si>
  <si>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</si>
  <si>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</si>
  <si>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</si>
  <si>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</si>
  <si>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</si>
  <si>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</si>
  <si>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</si>
  <si>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</si>
  <si>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</si>
  <si>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</si>
  <si>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</si>
  <si>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</si>
  <si>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</si>
  <si>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</si>
  <si>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</si>
  <si>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</si>
  <si>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</si>
  <si>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</si>
  <si>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</si>
  <si>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</si>
  <si>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</si>
  <si>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</si>
  <si>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</si>
  <si>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</si>
  <si>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</si>
  <si>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</si>
  <si>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</si>
  <si>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</si>
  <si>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</si>
  <si>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</si>
  <si>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</si>
  <si>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</si>
  <si>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</si>
  <si>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</si>
  <si>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</si>
  <si>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</si>
  <si>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</si>
  <si>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</si>
  <si>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</si>
  <si>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</si>
  <si>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</si>
  <si>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</si>
  <si>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</si>
  <si>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</si>
  <si>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</si>
  <si>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</si>
  <si>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</si>
  <si>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</si>
  <si>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</si>
  <si>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</si>
  <si>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</si>
  <si>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</si>
  <si>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</si>
  <si>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</si>
  <si>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</si>
  <si>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</si>
  <si>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</si>
  <si>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</si>
  <si>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</si>
  <si>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</si>
  <si>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</si>
  <si>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</si>
  <si>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</si>
  <si>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</si>
  <si>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</si>
  <si>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</si>
  <si>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</si>
  <si>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</si>
  <si>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</si>
  <si>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</si>
  <si>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</si>
  <si>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</si>
  <si>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</si>
  <si>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</si>
  <si>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</si>
  <si>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</si>
  <si>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</si>
  <si>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</si>
  <si>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</si>
  <si>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</si>
  <si>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</si>
  <si>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</si>
  <si>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</si>
  <si>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</si>
  <si>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</si>
  <si>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</si>
  <si>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</si>
  <si>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</si>
  <si>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</si>
  <si>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</si>
  <si>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</si>
  <si>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</si>
  <si>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</si>
  <si>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</si>
  <si>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</si>
  <si>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</si>
  <si>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</si>
  <si>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</si>
  <si>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</si>
  <si>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</si>
  <si>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</si>
  <si>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</si>
  <si>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</si>
  <si>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</si>
  <si>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</si>
  <si>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</si>
  <si>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</si>
  <si>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</si>
  <si>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</si>
  <si>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</si>
  <si>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</si>
  <si>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</si>
  <si>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</si>
  <si>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</si>
  <si>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</si>
  <si>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</si>
  <si>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</si>
  <si>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</si>
  <si>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</si>
  <si>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</si>
  <si>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</si>
  <si>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</si>
  <si>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</si>
  <si>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</si>
  <si>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</si>
  <si>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</si>
  <si>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</si>
  <si>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</si>
  <si>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</si>
  <si>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</si>
  <si>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</si>
  <si>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</si>
  <si>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</si>
  <si>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</si>
  <si>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</si>
  <si>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</si>
  <si>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</si>
  <si>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</si>
  <si>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</si>
  <si>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</si>
  <si>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</si>
  <si>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</si>
  <si>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</si>
  <si>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</si>
  <si>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</si>
  <si>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</si>
  <si>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</si>
  <si>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</si>
  <si>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</si>
  <si>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</si>
  <si>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</si>
  <si>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</si>
  <si>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</si>
  <si>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</si>
  <si>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</si>
  <si>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</si>
  <si>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</si>
  <si>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</si>
  <si>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</si>
  <si>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</si>
  <si>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</si>
  <si>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</si>
  <si>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</si>
  <si>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</si>
  <si>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</si>
  <si>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</si>
  <si>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</si>
  <si>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</si>
  <si>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</si>
  <si>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</si>
  <si>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</si>
  <si>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</si>
  <si>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</si>
  <si>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</si>
  <si>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</si>
  <si>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</si>
  <si>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</si>
  <si>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</si>
  <si>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</si>
  <si>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</si>
  <si>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</si>
  <si>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</si>
  <si>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</si>
  <si>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</si>
  <si>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</si>
  <si>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</si>
  <si>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</si>
  <si>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</si>
  <si>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</si>
  <si>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</si>
  <si>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</si>
  <si>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</si>
  <si>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</si>
  <si>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</si>
  <si>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</si>
  <si>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</si>
  <si>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</si>
  <si>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</si>
  <si>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</si>
  <si>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</si>
  <si>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</si>
  <si>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</si>
  <si>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</si>
  <si>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</si>
  <si>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</si>
  <si>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</si>
  <si>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</si>
  <si>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</si>
  <si>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</si>
  <si>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</si>
  <si>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</si>
  <si>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</si>
  <si>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</si>
  <si>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</si>
  <si>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</si>
  <si>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</si>
  <si>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</si>
  <si>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</si>
  <si>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</si>
  <si>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</si>
  <si>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</si>
  <si>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</si>
  <si>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</si>
  <si>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</si>
  <si>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</si>
  <si>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</si>
  <si>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</si>
  <si>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</si>
  <si>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</si>
  <si>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</si>
  <si>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</si>
  <si>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</si>
  <si>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</si>
  <si>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</si>
  <si>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</si>
  <si>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</si>
  <si>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</si>
  <si>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</si>
  <si>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</si>
  <si>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</si>
  <si>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</si>
  <si>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</si>
  <si>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</si>
  <si>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</si>
  <si>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</si>
  <si>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</si>
  <si>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</si>
  <si>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</si>
  <si>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</si>
  <si>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</si>
  <si>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</si>
  <si>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</si>
  <si>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</si>
  <si>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</si>
  <si>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</si>
  <si>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</si>
  <si>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</si>
  <si>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</si>
  <si>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</si>
  <si>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</si>
  <si>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</si>
  <si>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</si>
  <si>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</si>
  <si>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</si>
  <si>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</si>
  <si>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</si>
  <si>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</si>
  <si>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</si>
  <si>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</si>
  <si>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</si>
  <si>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</si>
  <si>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</si>
  <si>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</si>
  <si>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</si>
  <si>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</si>
  <si>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</si>
  <si>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</si>
  <si>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</si>
  <si>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</si>
  <si>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</si>
  <si>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</si>
  <si>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</si>
  <si>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</si>
  <si>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</si>
  <si>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</si>
  <si>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</si>
  <si>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</si>
  <si>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</si>
  <si>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</si>
  <si>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</si>
  <si>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</si>
  <si>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</si>
  <si>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</si>
  <si>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</si>
  <si>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</si>
  <si>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</si>
  <si>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</si>
  <si>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</si>
  <si>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</si>
  <si>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</si>
  <si>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</si>
  <si>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</si>
  <si>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</si>
  <si>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</si>
  <si>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</si>
  <si>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</si>
  <si>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</si>
  <si>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</si>
  <si>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</si>
  <si>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</si>
  <si>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</si>
  <si>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</si>
  <si>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</si>
  <si>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</si>
  <si>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</si>
  <si>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</si>
  <si>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</si>
  <si>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</si>
  <si>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</si>
  <si>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</si>
  <si>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</si>
  <si>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</si>
  <si>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</si>
  <si>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</si>
  <si>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</si>
  <si>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</si>
  <si>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</si>
  <si>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</si>
  <si>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</si>
  <si>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</si>
  <si>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</si>
  <si>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</si>
  <si>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</si>
  <si>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</si>
  <si>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</si>
  <si>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</si>
  <si>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</si>
  <si>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</si>
  <si>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</si>
  <si>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</si>
  <si>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</si>
  <si>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</si>
  <si>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</si>
  <si>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</si>
  <si>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</si>
  <si>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</si>
  <si>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</si>
  <si>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</si>
  <si>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</si>
  <si>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</si>
  <si>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</si>
  <si>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</si>
  <si>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</si>
  <si>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</si>
  <si>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</si>
  <si>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</si>
  <si>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</si>
  <si>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</si>
  <si>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</si>
  <si>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</si>
  <si>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</si>
  <si>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</si>
  <si>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</si>
  <si>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</si>
  <si>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</si>
  <si>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</si>
  <si>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</si>
  <si>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</si>
  <si>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</si>
  <si>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</si>
  <si>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</si>
  <si>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</si>
  <si>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</si>
  <si>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</si>
  <si>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</si>
  <si>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</si>
  <si>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</si>
  <si>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</si>
  <si>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</si>
  <si>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</si>
  <si>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</si>
  <si>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</si>
  <si>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</si>
  <si>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</si>
  <si>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</si>
  <si>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</si>
  <si>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</si>
  <si>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</si>
  <si>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</si>
  <si>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</si>
  <si>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</si>
  <si>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</si>
  <si>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</si>
  <si>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</si>
  <si>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</si>
  <si>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</si>
  <si>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</si>
  <si>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</si>
  <si>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</si>
  <si>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</si>
  <si>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</si>
  <si>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</si>
  <si>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</si>
  <si>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</si>
  <si>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</si>
  <si>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</si>
  <si>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</si>
  <si>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</si>
  <si>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</si>
  <si>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</si>
  <si>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</si>
  <si>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</si>
  <si>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</si>
  <si>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</si>
  <si>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</si>
  <si>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</si>
  <si>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</si>
  <si>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</si>
  <si>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</si>
  <si>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</si>
  <si>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</si>
  <si>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</si>
  <si>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</si>
  <si>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</si>
  <si>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</si>
  <si>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</si>
  <si>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</si>
  <si>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</si>
  <si>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</si>
  <si>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</si>
  <si>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</si>
  <si>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</si>
  <si>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</si>
  <si>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</si>
  <si>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</si>
  <si>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</si>
  <si>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</si>
  <si>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</si>
  <si>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</si>
  <si>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</si>
  <si>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</si>
  <si>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</si>
  <si>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</si>
  <si>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</si>
  <si>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</si>
  <si>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</si>
  <si>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</si>
  <si>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</si>
  <si>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</si>
  <si>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</si>
  <si>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</si>
  <si>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</si>
  <si>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</si>
  <si>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</si>
  <si>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</si>
  <si>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</si>
  <si>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</si>
  <si>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</si>
  <si>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</si>
  <si>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</si>
  <si>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</si>
  <si>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</si>
  <si>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</si>
  <si>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</si>
  <si>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</si>
  <si>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</si>
  <si>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</si>
  <si>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</si>
  <si>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</si>
  <si>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</si>
  <si>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</si>
  <si>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</si>
  <si>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</si>
  <si>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</si>
  <si>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</si>
  <si>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</si>
  <si>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</si>
  <si>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</si>
  <si>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</si>
  <si>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</si>
  <si>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</si>
  <si>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</si>
  <si>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</si>
  <si>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</si>
  <si>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</si>
  <si>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</si>
  <si>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</si>
  <si>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</si>
  <si>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</si>
  <si>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</si>
  <si>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</si>
  <si>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</si>
  <si>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</si>
  <si>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</si>
  <si>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</si>
  <si>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</si>
  <si>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</si>
  <si>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</si>
  <si>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</si>
  <si>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</si>
  <si>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</si>
  <si>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</si>
  <si>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</si>
  <si>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</si>
  <si>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</si>
  <si>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</si>
  <si>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</si>
  <si>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</si>
  <si>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</si>
  <si>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</si>
  <si>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</si>
  <si>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</si>
  <si>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</si>
  <si>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</si>
  <si>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</si>
  <si>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</si>
  <si>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</si>
  <si>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</si>
  <si>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</si>
  <si>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</si>
  <si>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</si>
  <si>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</si>
  <si>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</si>
  <si>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</si>
  <si>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</si>
  <si>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</si>
  <si>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</si>
  <si>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</si>
  <si>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</si>
  <si>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</si>
  <si>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</si>
  <si>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</si>
  <si>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</si>
  <si>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</si>
  <si>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</si>
  <si>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</si>
  <si>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</si>
  <si>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</si>
  <si>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</si>
  <si>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</si>
  <si>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</si>
  <si>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</si>
  <si>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</si>
  <si>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</si>
  <si>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</si>
  <si>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</si>
  <si>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</si>
  <si>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</si>
  <si>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</si>
  <si>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</si>
  <si>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</si>
  <si>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</si>
  <si>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</si>
  <si>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</si>
  <si>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</si>
  <si>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</si>
  <si>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</si>
  <si>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</si>
  <si>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</si>
  <si>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</si>
  <si>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</si>
  <si>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</si>
  <si>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</si>
  <si>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</si>
  <si>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</si>
  <si>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</si>
  <si>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</si>
  <si>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</si>
  <si>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</si>
  <si>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</si>
  <si>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</si>
  <si>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</si>
  <si>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</si>
  <si>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</si>
  <si>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</si>
  <si>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</si>
  <si>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</si>
  <si>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</si>
  <si>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</si>
  <si>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</si>
  <si>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</si>
  <si>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</si>
  <si>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</si>
  <si>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</si>
  <si>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</si>
  <si>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</si>
  <si>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</si>
  <si>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</si>
  <si>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</si>
  <si>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</si>
  <si>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</si>
  <si>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</si>
  <si>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</si>
  <si>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</si>
  <si>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</si>
  <si>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</si>
  <si>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</si>
  <si>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</si>
  <si>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</si>
  <si>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</si>
  <si>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</si>
  <si>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</si>
  <si>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</si>
  <si>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</si>
  <si>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</si>
  <si>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</si>
  <si>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</si>
  <si>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</si>
  <si>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</si>
  <si>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</si>
  <si>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</si>
  <si>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</si>
  <si>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</si>
  <si>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</si>
  <si>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</si>
  <si>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</si>
  <si>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</si>
  <si>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</si>
  <si>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</si>
  <si>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</si>
  <si>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</si>
  <si>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</si>
  <si>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</si>
  <si>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</si>
  <si>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</si>
  <si>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</si>
  <si>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</si>
  <si>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</si>
  <si>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</si>
  <si>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</si>
  <si>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</si>
  <si>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</si>
  <si>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</si>
  <si>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</si>
  <si>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</si>
  <si>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</si>
  <si>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</si>
  <si>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</si>
  <si>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</si>
  <si>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</si>
  <si>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</si>
  <si>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</si>
  <si>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</si>
  <si>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</si>
  <si>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</si>
  <si>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</si>
  <si>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</si>
  <si>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</si>
  <si>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</si>
  <si>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</si>
  <si>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</si>
  <si>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</si>
  <si>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</si>
  <si>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</si>
  <si>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</si>
  <si>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</si>
  <si>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</si>
  <si>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</si>
  <si>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</si>
  <si>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</si>
  <si>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</si>
  <si>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</si>
  <si>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</si>
  <si>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</si>
  <si>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</si>
  <si>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</si>
  <si>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</si>
  <si>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</si>
  <si>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</si>
  <si>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</si>
  <si>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</si>
  <si>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</si>
  <si>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</si>
  <si>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</si>
  <si>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</si>
  <si>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</si>
  <si>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</si>
  <si>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</si>
  <si>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</si>
  <si>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</si>
  <si>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</si>
  <si>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</si>
  <si>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</si>
  <si>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</si>
  <si>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</si>
  <si>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</si>
  <si>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</si>
  <si>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</si>
  <si>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</si>
  <si>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</si>
  <si>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</si>
  <si>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</si>
  <si>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</si>
  <si>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</si>
  <si>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</si>
  <si>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</si>
  <si>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</si>
  <si>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</si>
  <si>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</si>
  <si>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</si>
  <si>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</si>
  <si>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</si>
  <si>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</si>
  <si>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</si>
  <si>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</si>
  <si>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</si>
  <si>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</si>
  <si>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</si>
  <si>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</si>
  <si>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</si>
  <si>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</si>
  <si>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</si>
  <si>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</si>
  <si>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</si>
  <si>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</si>
  <si>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</si>
  <si>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</si>
  <si>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</si>
  <si>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</si>
  <si>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</si>
  <si>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</si>
  <si>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</si>
  <si>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</si>
  <si>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</si>
  <si>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</si>
  <si>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</si>
  <si>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</si>
  <si>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</si>
  <si>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</si>
  <si>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</si>
  <si>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</si>
  <si>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</si>
  <si>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</si>
  <si>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</si>
  <si>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</si>
  <si>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</si>
  <si>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</si>
  <si>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</si>
  <si>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</si>
  <si>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</si>
  <si>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</si>
  <si>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</si>
  <si>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</si>
  <si>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</si>
  <si>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</si>
  <si>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</si>
  <si>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</si>
  <si>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</si>
  <si>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</si>
  <si>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</si>
  <si>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</si>
  <si>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</si>
  <si>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</si>
  <si>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</si>
  <si>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</si>
  <si>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</si>
  <si>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</si>
  <si>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</si>
  <si>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</si>
  <si>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</si>
  <si>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</si>
  <si>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</si>
  <si>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</si>
  <si>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</si>
  <si>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</si>
  <si>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</si>
  <si>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</si>
  <si>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</si>
  <si>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</si>
  <si>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</si>
  <si>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</si>
  <si>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</si>
  <si>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</si>
  <si>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</si>
  <si>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</si>
  <si>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</si>
  <si>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</si>
  <si>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</si>
  <si>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</si>
  <si>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</si>
  <si>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</si>
  <si>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</si>
  <si>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</si>
  <si>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</si>
  <si>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</si>
  <si>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</si>
  <si>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</si>
  <si>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</si>
  <si>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</si>
  <si>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</si>
  <si>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</si>
  <si>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</si>
  <si>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</si>
  <si>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</si>
  <si>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</si>
  <si>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</si>
  <si>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</si>
  <si>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</si>
  <si>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</si>
  <si>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</si>
  <si>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</si>
  <si>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</si>
  <si>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</si>
  <si>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</si>
  <si>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</si>
  <si>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</si>
  <si>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</si>
  <si>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</si>
  <si>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</si>
  <si>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</si>
  <si>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</si>
  <si>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</si>
  <si>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</si>
  <si>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</si>
  <si>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</si>
  <si>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</si>
  <si>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</si>
  <si>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</si>
  <si>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</si>
  <si>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</si>
  <si>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</si>
  <si>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</si>
  <si>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</si>
  <si>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</si>
  <si>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</si>
  <si>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</si>
  <si>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</si>
  <si>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</si>
  <si>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</si>
  <si>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</si>
  <si>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</si>
  <si>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</si>
  <si>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</si>
  <si>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</si>
  <si>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</si>
  <si>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</si>
  <si>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</si>
  <si>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</si>
  <si>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</si>
  <si>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</si>
  <si>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</si>
  <si>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</si>
  <si>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</si>
  <si>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</si>
  <si>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</si>
  <si>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</si>
  <si>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</si>
  <si>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</si>
  <si>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</si>
  <si>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</si>
  <si>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</si>
  <si>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</si>
  <si>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</si>
  <si>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</si>
  <si>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</si>
  <si>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</si>
  <si>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</si>
  <si>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</si>
  <si>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</si>
  <si>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</si>
  <si>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</si>
  <si>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</si>
  <si>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</si>
  <si>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</si>
  <si>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</si>
  <si>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</si>
  <si>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</si>
  <si>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</si>
  <si>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</si>
  <si>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</si>
  <si>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</si>
  <si>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</si>
  <si>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</si>
  <si>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</si>
  <si>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</si>
  <si>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</si>
  <si>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</si>
  <si>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</si>
  <si>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</si>
  <si>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</si>
  <si>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</si>
  <si>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</si>
  <si>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</si>
  <si>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</si>
  <si>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</si>
  <si>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</si>
  <si>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</si>
  <si>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</si>
  <si>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</si>
  <si>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</si>
  <si>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</si>
  <si>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</si>
  <si>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</si>
  <si>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</si>
  <si>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</si>
  <si>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</si>
  <si>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</si>
  <si>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</si>
  <si>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</si>
  <si>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</si>
  <si>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</si>
  <si>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</si>
  <si>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</si>
  <si>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</si>
  <si>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</si>
  <si>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</si>
  <si>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</si>
  <si>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</si>
  <si>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</si>
  <si>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</si>
  <si>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</si>
  <si>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</si>
  <si>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</si>
  <si>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</si>
  <si>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</si>
  <si>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</si>
  <si>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</si>
  <si>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</si>
  <si>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</si>
  <si>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</si>
  <si>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</si>
  <si>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</si>
  <si>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</si>
  <si>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</si>
  <si>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</si>
  <si>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</si>
  <si>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</si>
  <si>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</si>
  <si>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</si>
  <si>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</si>
  <si>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</si>
  <si>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</si>
  <si>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</si>
  <si>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</si>
  <si>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</si>
  <si>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</si>
  <si>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</si>
  <si>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</si>
  <si>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</si>
  <si>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</si>
  <si>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</si>
  <si>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</si>
  <si>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</si>
  <si>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</si>
  <si>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</si>
  <si>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</si>
  <si>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</si>
  <si>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</si>
  <si>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</si>
  <si>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</si>
  <si>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</si>
  <si>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</si>
  <si>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</si>
  <si>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</si>
  <si>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</si>
  <si>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</si>
  <si>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</si>
  <si>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</si>
  <si>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</si>
  <si>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</si>
  <si>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</si>
  <si>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</si>
  <si>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</si>
  <si>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</si>
  <si>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</si>
  <si>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</si>
  <si>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</si>
  <si>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</si>
  <si>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</si>
  <si>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</si>
  <si>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</si>
  <si>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</si>
  <si>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</si>
  <si>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</si>
  <si>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</si>
  <si>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</si>
  <si>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</si>
  <si>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</si>
  <si>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</si>
  <si>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</si>
  <si>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</si>
  <si>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</si>
  <si>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</si>
  <si>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</si>
  <si>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</si>
  <si>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</si>
  <si>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</si>
  <si>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</si>
  <si>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</si>
  <si>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</si>
  <si>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</si>
  <si>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</si>
  <si>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</si>
  <si>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</si>
  <si>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</si>
  <si>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</si>
  <si>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</si>
  <si>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</si>
  <si>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</si>
  <si>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</si>
  <si>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</si>
  <si>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</si>
  <si>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</si>
  <si>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</si>
  <si>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</si>
  <si>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</si>
  <si>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</si>
  <si>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</si>
  <si>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</si>
  <si>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</si>
  <si>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</si>
  <si>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</si>
  <si>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</si>
  <si>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</si>
  <si>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</si>
  <si>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</si>
  <si>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</si>
  <si>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</si>
  <si>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</si>
  <si>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</si>
  <si>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</si>
  <si>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</si>
  <si>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</si>
  <si>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</si>
  <si>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</si>
  <si>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</si>
  <si>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</si>
  <si>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</si>
  <si>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</si>
  <si>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</si>
  <si>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</si>
  <si>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</si>
  <si>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</si>
  <si>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</si>
  <si>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</si>
  <si>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</si>
  <si>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</si>
  <si>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</si>
  <si>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</si>
  <si>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</si>
  <si>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</si>
  <si>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</si>
  <si>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</si>
  <si>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</si>
  <si>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</si>
  <si>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</si>
  <si>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</si>
  <si>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</si>
  <si>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</si>
  <si>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</si>
  <si>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</si>
  <si>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</si>
  <si>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</si>
  <si>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</si>
  <si>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</si>
  <si>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</si>
  <si>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</si>
  <si>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</si>
  <si>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</si>
  <si>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</si>
  <si>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</si>
  <si>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</si>
  <si>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</si>
  <si>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</si>
  <si>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</si>
  <si>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</si>
  <si>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</si>
  <si>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</si>
  <si>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</si>
  <si>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</si>
  <si>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</si>
  <si>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</si>
  <si>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</si>
  <si>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</si>
  <si>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</si>
  <si>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</si>
  <si>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</si>
  <si>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</si>
  <si>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</si>
  <si>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</si>
  <si>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</si>
  <si>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</si>
  <si>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</si>
  <si>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</si>
  <si>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</si>
  <si>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</si>
  <si>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</si>
  <si>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</si>
  <si>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</si>
  <si>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</si>
  <si>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</si>
  <si>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</si>
  <si>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</si>
  <si>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</si>
  <si>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</si>
  <si>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</si>
  <si>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</si>
  <si>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</si>
  <si>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</si>
  <si>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</si>
  <si>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</si>
  <si>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</si>
  <si>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</si>
  <si>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</si>
  <si>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</si>
  <si>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</si>
  <si>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</si>
  <si>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</si>
  <si>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</si>
  <si>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</si>
  <si>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</si>
  <si>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</si>
  <si>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</si>
  <si>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</si>
  <si>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</si>
  <si>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</si>
  <si>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</si>
  <si>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</si>
  <si>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</si>
  <si>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</si>
  <si>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</si>
  <si>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</si>
  <si>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</si>
  <si>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</si>
  <si>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</si>
  <si>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</si>
  <si>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</si>
  <si>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</si>
  <si>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</si>
  <si>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</si>
  <si>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</si>
  <si>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</si>
  <si>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</si>
  <si>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</si>
  <si>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</si>
  <si>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</si>
  <si>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</si>
  <si>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</si>
  <si>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</si>
  <si>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</si>
  <si>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</si>
  <si>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</si>
  <si>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</si>
  <si>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</si>
  <si>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</si>
  <si>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</si>
  <si>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</si>
  <si>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</si>
  <si>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</si>
  <si>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</si>
  <si>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</si>
  <si>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</si>
  <si>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</si>
  <si>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</si>
  <si>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</si>
  <si>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</si>
  <si>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</si>
  <si>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</si>
  <si>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</si>
  <si>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</si>
  <si>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</si>
  <si>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</si>
  <si>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</si>
  <si>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</si>
  <si>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</si>
  <si>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</si>
  <si>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</si>
  <si>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</si>
  <si>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</si>
  <si>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</si>
  <si>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</si>
  <si>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</si>
  <si>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</si>
  <si>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</si>
  <si>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</si>
  <si>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</si>
  <si>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</si>
  <si>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</si>
  <si>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</si>
  <si>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</si>
  <si>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</si>
  <si>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</si>
  <si>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</si>
  <si>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</si>
  <si>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</si>
  <si>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</si>
  <si>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</si>
  <si>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</si>
  <si>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</si>
  <si>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</si>
  <si>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</si>
  <si>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</si>
  <si>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</si>
  <si>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</si>
  <si>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</si>
  <si>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</si>
  <si>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</si>
  <si>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</si>
  <si>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</si>
  <si>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</si>
  <si>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</si>
  <si>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</si>
  <si>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</si>
  <si>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</si>
  <si>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</si>
  <si>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</si>
  <si>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</si>
  <si>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</si>
  <si>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</si>
  <si>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</si>
  <si>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</si>
  <si>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</si>
  <si>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</si>
  <si>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</si>
  <si>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</si>
  <si>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</si>
  <si>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</si>
  <si>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</si>
  <si>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</si>
  <si>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</si>
  <si>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</si>
  <si>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</si>
  <si>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</si>
  <si>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</si>
  <si>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</si>
  <si>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</si>
  <si>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</si>
  <si>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</si>
  <si>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</si>
  <si>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</si>
  <si>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</si>
  <si>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</si>
  <si>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</si>
  <si>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</si>
  <si>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</si>
  <si>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</si>
  <si>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</si>
  <si>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</si>
  <si>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</si>
  <si>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</si>
  <si>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</si>
  <si>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</si>
  <si>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</si>
  <si>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</si>
  <si>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</si>
  <si>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</si>
  <si>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</si>
  <si>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</si>
  <si>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</si>
  <si>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</si>
  <si>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</si>
  <si>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</si>
  <si>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</si>
  <si>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</si>
  <si>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</si>
  <si>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</si>
  <si>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</si>
  <si>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</si>
  <si>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</si>
  <si>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</si>
  <si>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</si>
  <si>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</si>
  <si>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</si>
  <si>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</si>
  <si>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</si>
  <si>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</si>
  <si>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</si>
  <si>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</si>
  <si>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</si>
  <si>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</si>
  <si>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</si>
  <si>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</si>
  <si>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</si>
  <si>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</si>
  <si>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</si>
  <si>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</si>
  <si>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</si>
  <si>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</si>
  <si>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</si>
  <si>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</si>
  <si>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</si>
  <si>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</si>
  <si>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</si>
  <si>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</si>
  <si>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</si>
  <si>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</si>
  <si>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</si>
  <si>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</si>
  <si>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</si>
  <si>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</si>
  <si>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</si>
  <si>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</si>
  <si>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</si>
  <si>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</si>
  <si>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</si>
  <si>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</si>
  <si>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</si>
  <si>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</si>
  <si>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</si>
  <si>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</si>
  <si>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</si>
  <si>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</si>
  <si>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</si>
  <si>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</si>
  <si>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</si>
  <si>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</si>
  <si>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</si>
  <si>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</si>
  <si>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</si>
  <si>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</si>
  <si>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</si>
  <si>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</si>
  <si>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</si>
  <si>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</si>
  <si>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</si>
  <si>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</si>
  <si>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</si>
  <si>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</si>
  <si>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</si>
  <si>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</si>
  <si>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</si>
  <si>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</si>
  <si>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</si>
  <si>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</si>
  <si>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</si>
  <si>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</si>
  <si>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</si>
  <si>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</si>
  <si>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</si>
  <si>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</si>
  <si>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</si>
  <si>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</si>
  <si>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</si>
  <si>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</si>
  <si>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</si>
  <si>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</si>
  <si>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</si>
  <si>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</si>
  <si>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</si>
  <si>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</si>
  <si>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</si>
  <si>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</si>
  <si>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</si>
  <si>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</si>
  <si>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</si>
  <si>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</si>
  <si>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</si>
  <si>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</si>
  <si>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</si>
  <si>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</si>
  <si>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</si>
  <si>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</si>
  <si>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</si>
  <si>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</si>
  <si>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</si>
  <si>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</si>
  <si>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</si>
  <si>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</si>
  <si>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</si>
  <si>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</si>
  <si>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</si>
  <si>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</si>
  <si>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</si>
  <si>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</si>
  <si>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</si>
  <si>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</si>
  <si>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</si>
  <si>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</si>
  <si>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</si>
  <si>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</si>
  <si>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</si>
  <si>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</si>
  <si>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</si>
  <si>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</si>
  <si>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</si>
  <si>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</si>
  <si>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</si>
  <si>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</si>
  <si>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</si>
  <si>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</si>
  <si>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</si>
  <si>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</si>
  <si>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</si>
  <si>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</si>
  <si>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</si>
  <si>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</si>
  <si>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</si>
  <si>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</si>
  <si>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</si>
  <si>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</si>
  <si>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</si>
  <si>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</si>
  <si>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</si>
  <si>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</si>
  <si>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</si>
  <si>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</si>
  <si>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</si>
  <si>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</si>
  <si>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</si>
  <si>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</si>
  <si>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</si>
  <si>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</si>
  <si>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</si>
  <si>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</si>
  <si>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</si>
  <si>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</si>
  <si>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</si>
  <si>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</si>
  <si>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</si>
  <si>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</si>
  <si>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</si>
  <si>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</si>
  <si>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</si>
  <si>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</si>
  <si>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</si>
  <si>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</si>
  <si>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</si>
  <si>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</si>
  <si>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</si>
  <si>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</si>
  <si>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</si>
  <si>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</si>
  <si>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</si>
  <si>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</si>
  <si>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</si>
  <si>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</si>
  <si>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</si>
  <si>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</si>
  <si>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</si>
  <si>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</si>
  <si>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</si>
  <si>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</si>
  <si>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</si>
  <si>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</si>
  <si>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</si>
  <si>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</si>
  <si>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</si>
  <si>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</si>
  <si>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</si>
  <si>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</si>
  <si>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</si>
  <si>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</si>
  <si>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</si>
  <si>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</si>
  <si>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</si>
  <si>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</si>
  <si>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</si>
  <si>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</si>
  <si>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</si>
  <si>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</si>
  <si>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</si>
  <si>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</si>
  <si>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</si>
  <si>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</si>
  <si>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</si>
  <si>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</si>
  <si>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</si>
  <si>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</si>
  <si>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</si>
  <si>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</si>
  <si>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</si>
  <si>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</si>
  <si>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</si>
  <si>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</si>
  <si>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</si>
  <si>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</si>
  <si>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</si>
  <si>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</si>
  <si>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</si>
  <si>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</si>
  <si>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</si>
  <si>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</si>
  <si>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</si>
  <si>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</si>
  <si>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</si>
  <si>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</si>
  <si>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</si>
  <si>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</si>
  <si>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</si>
  <si>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</si>
  <si>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</si>
  <si>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</si>
  <si>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</si>
  <si>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</si>
  <si>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</si>
  <si>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</si>
  <si>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</si>
  <si>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</si>
  <si>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</si>
  <si>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</si>
  <si>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</si>
  <si>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</si>
  <si>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</si>
  <si>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</si>
  <si>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</si>
  <si>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</si>
  <si>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</si>
  <si>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</si>
  <si>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</si>
  <si>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</si>
  <si>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</si>
  <si>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</si>
  <si>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</si>
  <si>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</si>
  <si>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</si>
  <si>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</si>
  <si>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</si>
  <si>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</si>
  <si>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</si>
  <si>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</si>
  <si>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</si>
  <si>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</si>
  <si>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</si>
  <si>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</si>
  <si>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</si>
  <si>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</si>
  <si>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</si>
  <si>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</si>
  <si>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</si>
  <si>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</si>
  <si>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</si>
  <si>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</si>
  <si>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</si>
  <si>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</si>
  <si>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</si>
  <si>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</si>
  <si>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</si>
  <si>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</si>
  <si>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</si>
  <si>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</si>
  <si>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</si>
  <si>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</si>
  <si>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</si>
  <si>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</si>
  <si>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</si>
  <si>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</si>
  <si>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</si>
  <si>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</si>
  <si>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</si>
  <si>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</si>
  <si>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</si>
  <si>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</si>
  <si>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</si>
  <si>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</si>
  <si>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</si>
  <si>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</si>
  <si>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</si>
  <si>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</si>
  <si>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</si>
  <si>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</si>
  <si>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</si>
  <si>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</si>
  <si>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</si>
  <si>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</si>
  <si>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</si>
  <si>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</si>
  <si>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</si>
  <si>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</si>
  <si>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</si>
  <si>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</si>
  <si>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</si>
  <si>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</si>
  <si>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</si>
  <si>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</si>
  <si>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</si>
  <si>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</si>
  <si>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</si>
  <si>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</si>
  <si>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</si>
  <si>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</si>
  <si>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</si>
  <si>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</si>
  <si>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</si>
  <si>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</si>
  <si>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</si>
  <si>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</si>
  <si>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</si>
  <si>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</si>
  <si>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</si>
  <si>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</si>
  <si>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</si>
  <si>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</si>
  <si>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</si>
  <si>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</si>
  <si>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</si>
  <si>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</si>
  <si>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</si>
  <si>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</si>
  <si>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</si>
  <si>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</si>
  <si>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</si>
  <si>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</si>
  <si>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</si>
  <si>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</si>
  <si>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</si>
  <si>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</si>
  <si>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</si>
  <si>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</si>
  <si>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</si>
  <si>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</si>
  <si>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</si>
  <si>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</si>
  <si>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</si>
  <si>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</si>
  <si>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</si>
  <si>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</si>
  <si>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</si>
  <si>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</si>
  <si>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</si>
  <si>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</si>
  <si>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</si>
  <si>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</si>
  <si>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</si>
  <si>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</si>
  <si>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</si>
  <si>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</si>
  <si>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</si>
  <si>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</si>
  <si>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</si>
  <si>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</si>
  <si>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</si>
  <si>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</si>
  <si>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</si>
  <si>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</si>
  <si>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</si>
  <si>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</si>
  <si>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</si>
  <si>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</si>
  <si>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</si>
  <si>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</si>
  <si>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</si>
  <si>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</si>
  <si>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</si>
  <si>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</si>
  <si>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</si>
  <si>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</si>
  <si>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</si>
  <si>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</si>
  <si>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</si>
  <si>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</si>
  <si>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</si>
  <si>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</si>
  <si>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</si>
  <si>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</si>
  <si>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</si>
  <si>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</si>
  <si>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</si>
  <si>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</si>
  <si>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</si>
  <si>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</si>
  <si>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</si>
  <si>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</si>
  <si>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</si>
  <si>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</si>
  <si>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</si>
  <si>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</si>
  <si>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</si>
  <si>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</si>
  <si>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</si>
  <si>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</si>
  <si>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</si>
  <si>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</si>
  <si>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</si>
  <si>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</si>
  <si>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</si>
  <si>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</si>
  <si>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</si>
  <si>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</si>
  <si>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</si>
  <si>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</si>
  <si>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</si>
  <si>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</si>
  <si>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</si>
  <si>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</si>
  <si>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</si>
  <si>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</si>
  <si>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</si>
  <si>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</si>
  <si>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</si>
  <si>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</si>
  <si>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</si>
  <si>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</si>
  <si>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</si>
  <si>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</si>
  <si>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</si>
  <si>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</si>
  <si>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</si>
  <si>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</si>
  <si>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</si>
  <si>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</si>
  <si>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</si>
  <si>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</si>
  <si>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</si>
  <si>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</si>
  <si>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</si>
  <si>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</si>
  <si>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</si>
  <si>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</si>
  <si>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</si>
  <si>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</si>
  <si>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</si>
  <si>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</si>
  <si>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</si>
  <si>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</si>
  <si>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</si>
  <si>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</si>
  <si>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</si>
  <si>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</si>
  <si>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</si>
  <si>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</si>
  <si>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</si>
  <si>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</si>
  <si>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</si>
  <si>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</si>
  <si>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</si>
  <si>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</si>
  <si>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</si>
  <si>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</si>
  <si>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</si>
  <si>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</si>
  <si>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</si>
  <si>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</si>
  <si>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</si>
  <si>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</si>
  <si>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</si>
  <si>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</si>
  <si>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</si>
  <si>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</si>
  <si>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</si>
  <si>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</si>
  <si>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</si>
  <si>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</si>
  <si>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</si>
  <si>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</si>
  <si>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</si>
  <si>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</si>
  <si>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</si>
  <si>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</si>
  <si>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</si>
  <si>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</si>
  <si>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</si>
  <si>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</si>
  <si>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</si>
  <si>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</si>
  <si>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</si>
  <si>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</si>
  <si>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</si>
  <si>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</si>
  <si>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</si>
  <si>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</si>
  <si>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</si>
  <si>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</si>
  <si>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</si>
  <si>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</si>
  <si>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</si>
  <si>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</si>
  <si>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</si>
  <si>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</si>
  <si>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</si>
  <si>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</si>
  <si>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</si>
  <si>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</si>
  <si>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</si>
  <si>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</si>
  <si>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</si>
  <si>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</si>
  <si>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</si>
  <si>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</si>
  <si>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</si>
  <si>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</si>
  <si>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</si>
  <si>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</si>
  <si>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</si>
  <si>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</si>
  <si>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</si>
  <si>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</si>
  <si>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</si>
  <si>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</si>
  <si>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</si>
  <si>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</si>
  <si>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</si>
  <si>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</si>
  <si>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</si>
  <si>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</si>
  <si>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</si>
  <si>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</si>
  <si>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</si>
  <si>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</si>
  <si>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</si>
  <si>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</si>
  <si>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</si>
  <si>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</si>
  <si>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</si>
  <si>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</si>
  <si>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</si>
  <si>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</si>
  <si>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</si>
  <si>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</si>
  <si>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</si>
  <si>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</si>
  <si>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</si>
  <si>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</si>
  <si>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</si>
  <si>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</si>
  <si>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</si>
  <si>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</si>
  <si>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</si>
  <si>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</si>
  <si>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</si>
  <si>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</si>
  <si>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</si>
  <si>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</si>
  <si>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</si>
  <si>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</si>
  <si>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</si>
  <si>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</si>
  <si>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</si>
  <si>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</si>
  <si>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</si>
  <si>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</si>
  <si>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</si>
  <si>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</si>
  <si>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</si>
  <si>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</si>
  <si>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</si>
  <si>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</si>
  <si>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</si>
  <si>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</si>
  <si>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</si>
  <si>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</si>
  <si>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</si>
  <si>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</si>
  <si>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</si>
  <si>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</si>
  <si>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</si>
  <si>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</si>
  <si>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</si>
  <si>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</si>
  <si>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</si>
  <si>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</si>
  <si>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</si>
  <si>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</si>
  <si>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</si>
  <si>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</si>
  <si>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</si>
  <si>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</si>
  <si>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</si>
  <si>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</si>
  <si>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</si>
  <si>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</si>
  <si>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</si>
  <si>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</si>
  <si>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</si>
  <si>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</si>
  <si>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</si>
  <si>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</si>
  <si>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</si>
  <si>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</si>
  <si>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</si>
  <si>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</si>
  <si>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</si>
  <si>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</si>
  <si>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</si>
  <si>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</si>
  <si>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</si>
  <si>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</si>
  <si>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</si>
  <si>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</si>
  <si>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</si>
  <si>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</si>
  <si>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</si>
  <si>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</si>
  <si>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</si>
  <si>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</si>
  <si>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</si>
  <si>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</si>
  <si>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</si>
  <si>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</si>
  <si>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</si>
  <si>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</si>
  <si>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</si>
  <si>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</si>
  <si>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</si>
  <si>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</si>
  <si>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</si>
  <si>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</si>
  <si>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</si>
  <si>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</si>
  <si>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</si>
  <si>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</si>
  <si>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</si>
  <si>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</si>
  <si>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</si>
  <si>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</si>
  <si>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</si>
  <si>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</si>
  <si>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</si>
  <si>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</si>
  <si>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</si>
  <si>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</si>
  <si>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</si>
  <si>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</si>
  <si>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</si>
  <si>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</si>
  <si>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</si>
  <si>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</si>
  <si>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</si>
  <si>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</si>
  <si>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</si>
  <si>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</si>
  <si>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</si>
  <si>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</si>
  <si>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</si>
  <si>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</si>
  <si>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</si>
  <si>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</si>
  <si>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</si>
  <si>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</si>
  <si>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</si>
  <si>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</si>
  <si>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</si>
  <si>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</si>
  <si>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</si>
  <si>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</si>
  <si>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</si>
  <si>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</si>
  <si>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</si>
  <si>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</si>
  <si>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</si>
  <si>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</si>
  <si>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</si>
  <si>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</si>
  <si>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</si>
  <si>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</si>
  <si>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</si>
  <si>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</si>
  <si>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</si>
  <si>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</si>
  <si>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</si>
  <si>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</si>
  <si>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</si>
  <si>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</si>
  <si>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</si>
  <si>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</si>
  <si>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</si>
  <si>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</si>
  <si>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</si>
  <si>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</si>
  <si>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</si>
  <si>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</si>
  <si>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</si>
  <si>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</si>
  <si>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</si>
  <si>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</si>
  <si>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</si>
  <si>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</si>
  <si>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</si>
  <si>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</si>
  <si>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</si>
  <si>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</si>
  <si>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</si>
  <si>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</si>
  <si>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</si>
  <si>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</si>
  <si>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</si>
  <si>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</si>
  <si>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</si>
  <si>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</si>
  <si>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</si>
  <si>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</si>
  <si>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</si>
  <si>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</si>
  <si>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</si>
  <si>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</si>
  <si>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</si>
  <si>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</si>
  <si>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</si>
  <si>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</si>
  <si>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</si>
  <si>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</si>
  <si>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</si>
  <si>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</si>
  <si>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</si>
  <si>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</si>
  <si>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</si>
  <si>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</si>
  <si>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</si>
  <si>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</si>
  <si>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</si>
  <si>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</si>
  <si>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</si>
  <si>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</si>
  <si>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</si>
  <si>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</si>
  <si>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</si>
  <si>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</si>
  <si>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</si>
  <si>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</si>
  <si>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</si>
  <si>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</si>
  <si>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</si>
  <si>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</si>
  <si>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</si>
  <si>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</si>
  <si>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</si>
  <si>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</si>
  <si>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</si>
  <si>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</si>
  <si>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</si>
  <si>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</si>
  <si>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</si>
  <si>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</si>
  <si>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</si>
  <si>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</si>
  <si>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</si>
  <si>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</si>
  <si>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</si>
  <si>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</si>
  <si>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</si>
  <si>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</si>
  <si>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</si>
  <si>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</si>
  <si>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</si>
  <si>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</si>
  <si>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</si>
  <si>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</si>
  <si>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</si>
  <si>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</si>
  <si>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</si>
  <si>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</si>
  <si>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</si>
  <si>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</si>
  <si>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</si>
  <si>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</si>
  <si>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</si>
  <si>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</si>
  <si>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</si>
  <si>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</si>
  <si>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</si>
  <si>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</si>
  <si>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</si>
  <si>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</si>
  <si>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</si>
  <si>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</si>
  <si>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</si>
  <si>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</si>
  <si>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</si>
  <si>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</si>
  <si>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</si>
  <si>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</si>
  <si>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</si>
  <si>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</si>
  <si>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</si>
  <si>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</si>
  <si>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</si>
  <si>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</si>
  <si>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</si>
  <si>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</si>
  <si>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</si>
  <si>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</si>
  <si>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</si>
  <si>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</si>
  <si>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</si>
  <si>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</si>
  <si>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</si>
  <si>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</si>
  <si>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</si>
  <si>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</si>
  <si>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</si>
  <si>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</si>
  <si>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</si>
  <si>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</si>
  <si>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</si>
  <si>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</si>
  <si>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</si>
  <si>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</si>
  <si>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</si>
  <si>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</si>
  <si>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</si>
  <si>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</si>
  <si>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</si>
  <si>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</si>
  <si>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</si>
  <si>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</si>
  <si>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</si>
  <si>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</si>
  <si>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</si>
  <si>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</si>
  <si>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</si>
  <si>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</si>
  <si>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</si>
  <si>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</si>
  <si>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</si>
  <si>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</si>
  <si>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</si>
  <si>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</si>
  <si>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</si>
  <si>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</si>
  <si>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</si>
  <si>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</si>
  <si>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</si>
  <si>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</si>
  <si>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</si>
  <si>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</si>
  <si>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</si>
  <si>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</si>
  <si>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</si>
  <si>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</si>
  <si>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</si>
  <si>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</si>
  <si>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</si>
  <si>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</si>
  <si>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</si>
  <si>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</si>
  <si>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</si>
  <si>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</si>
  <si>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</si>
  <si>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</si>
  <si>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</si>
  <si>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</si>
  <si>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</si>
  <si>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</si>
  <si>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</si>
  <si>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</si>
  <si>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</si>
  <si>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</si>
  <si>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</si>
  <si>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</si>
  <si>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</si>
  <si>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</si>
  <si>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</si>
  <si>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</si>
  <si>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</si>
  <si>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</si>
  <si>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</si>
  <si>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</si>
  <si>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</si>
  <si>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</si>
  <si>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</si>
  <si>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</si>
  <si>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</si>
  <si>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</si>
  <si>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</si>
  <si>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</si>
  <si>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</si>
  <si>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</si>
  <si>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</si>
  <si>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</si>
  <si>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</si>
  <si>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</si>
  <si>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</si>
  <si>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</si>
  <si>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</si>
  <si>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</si>
  <si>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</si>
  <si>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</si>
  <si>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</si>
  <si>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</si>
  <si>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</si>
  <si>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</si>
  <si>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</si>
  <si>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</si>
  <si>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</si>
  <si>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</si>
  <si>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</si>
  <si>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</si>
  <si>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</si>
  <si>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</si>
  <si>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</si>
  <si>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</si>
  <si>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</si>
  <si>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</si>
  <si>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</si>
  <si>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</si>
  <si>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</si>
  <si>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</si>
  <si>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</si>
  <si>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</si>
  <si>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</si>
  <si>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</si>
  <si>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</si>
  <si>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</si>
  <si>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</si>
  <si>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</si>
  <si>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</si>
  <si>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</si>
  <si>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</si>
  <si>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</si>
  <si>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</si>
  <si>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</si>
  <si>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</si>
  <si>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</si>
  <si>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</si>
  <si>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</si>
  <si>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</si>
  <si>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</si>
  <si>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</si>
  <si>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</si>
  <si>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</si>
  <si>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</si>
  <si>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</si>
  <si>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</si>
  <si>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</si>
  <si>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</si>
  <si>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</si>
  <si>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</si>
  <si>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</si>
  <si>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</si>
  <si>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</si>
  <si>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</si>
  <si>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</si>
  <si>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</si>
  <si>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</si>
  <si>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</si>
  <si>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</si>
  <si>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</si>
  <si>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</si>
  <si>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</si>
  <si>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</si>
  <si>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</si>
  <si>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</si>
  <si>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</si>
  <si>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</si>
  <si>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</si>
  <si>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</si>
  <si>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</si>
  <si>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</si>
  <si>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</si>
  <si>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</si>
  <si>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</si>
  <si>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</si>
  <si>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</si>
  <si>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</si>
  <si>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</si>
  <si>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</si>
  <si>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</si>
  <si>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</si>
  <si>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</si>
  <si>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</si>
  <si>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</si>
  <si>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</si>
  <si>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</si>
  <si>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</si>
  <si>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</si>
  <si>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</si>
  <si>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</si>
  <si>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</si>
  <si>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</si>
  <si>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</si>
  <si>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</si>
  <si>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</si>
  <si>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</si>
  <si>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</si>
  <si>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</si>
  <si>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</si>
  <si>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</si>
  <si>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</si>
  <si>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</si>
  <si>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</si>
  <si>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</si>
  <si>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</si>
  <si>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</si>
  <si>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</si>
  <si>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</si>
  <si>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</si>
  <si>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</si>
  <si>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</si>
  <si>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</si>
  <si>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</si>
  <si>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</si>
  <si>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</si>
  <si>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</si>
  <si>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</si>
  <si>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</si>
  <si>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</si>
  <si>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</si>
  <si>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</si>
  <si>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</si>
  <si>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</si>
  <si>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</si>
  <si>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</si>
  <si>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</si>
  <si>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</si>
  <si>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</si>
  <si>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</si>
  <si>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</si>
  <si>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</si>
  <si>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</si>
  <si>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</si>
  <si>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</si>
  <si>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</si>
  <si>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</si>
  <si>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</si>
  <si>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</si>
  <si>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</si>
  <si>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</si>
  <si>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</si>
  <si>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</si>
  <si>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</si>
  <si>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</si>
  <si>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</si>
  <si>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</si>
  <si>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</si>
  <si>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</si>
  <si>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</si>
  <si>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</si>
  <si>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</si>
  <si>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</si>
  <si>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</si>
  <si>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</si>
  <si>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</si>
  <si>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</si>
  <si>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</si>
  <si>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</si>
  <si>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</si>
  <si>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</si>
  <si>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</si>
  <si>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</si>
  <si>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</si>
  <si>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</si>
  <si>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</si>
  <si>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</si>
  <si>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</si>
  <si>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</si>
  <si>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</si>
  <si>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</si>
  <si>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</si>
  <si>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</si>
  <si>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</si>
  <si>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</si>
  <si>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</si>
  <si>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</si>
  <si>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</si>
  <si>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</si>
  <si>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</si>
  <si>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</si>
  <si>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</si>
  <si>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</si>
  <si>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</si>
  <si>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</si>
  <si>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</si>
  <si>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</si>
  <si>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</si>
  <si>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</si>
  <si>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</si>
  <si>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</si>
  <si>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</si>
  <si>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</si>
  <si>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</si>
  <si>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</si>
  <si>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</si>
  <si>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</si>
  <si>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</si>
  <si>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</si>
  <si>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</si>
  <si>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</si>
  <si>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</si>
  <si>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</si>
  <si>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</si>
  <si>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</si>
  <si>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</si>
  <si>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</si>
  <si>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</si>
  <si>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</si>
  <si>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</si>
  <si>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</si>
  <si>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</si>
  <si>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</si>
  <si>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</si>
  <si>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</si>
  <si>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</si>
  <si>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</si>
  <si>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</si>
  <si>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</si>
  <si>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</si>
  <si>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</si>
  <si>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</si>
  <si>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</si>
  <si>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</si>
  <si>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</si>
  <si>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</si>
  <si>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</si>
  <si>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</si>
  <si>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</si>
  <si>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</si>
  <si>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</si>
  <si>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</si>
  <si>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</si>
  <si>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</si>
  <si>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</si>
  <si>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</si>
  <si>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</si>
  <si>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</si>
  <si>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</si>
  <si>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</si>
  <si>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</si>
  <si>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</si>
  <si>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</si>
  <si>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</si>
  <si>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</si>
  <si>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</si>
  <si>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</si>
  <si>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</si>
  <si>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</si>
  <si>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</si>
  <si>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</si>
  <si>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</si>
  <si>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</si>
  <si>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</si>
  <si>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</si>
  <si>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</si>
  <si>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</si>
  <si>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</si>
  <si>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</si>
  <si>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</si>
  <si>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</si>
  <si>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</si>
  <si>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</si>
  <si>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</si>
  <si>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</si>
  <si>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</si>
  <si>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</si>
  <si>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</si>
  <si>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</si>
  <si>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</si>
  <si>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</si>
  <si>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</si>
  <si>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</si>
  <si>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</si>
  <si>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</si>
  <si>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</si>
  <si>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</si>
  <si>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</si>
  <si>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</si>
  <si>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</si>
  <si>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</si>
  <si>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</si>
  <si>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</si>
  <si>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</si>
  <si>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</si>
  <si>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</si>
  <si>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</si>
  <si>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</si>
  <si>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</si>
  <si>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</si>
  <si>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</si>
  <si>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</si>
  <si>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</si>
  <si>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</si>
  <si>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</si>
  <si>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</si>
  <si>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</si>
  <si>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</si>
  <si>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</si>
  <si>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</si>
  <si>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</si>
  <si>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</si>
  <si>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</si>
  <si>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</si>
  <si>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</si>
  <si>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</si>
  <si>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</si>
  <si>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</si>
  <si>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</si>
  <si>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</si>
  <si>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</si>
  <si>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</si>
  <si>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</si>
  <si>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</si>
  <si>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</si>
  <si>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</si>
  <si>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</si>
  <si>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</si>
  <si>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</si>
  <si>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</si>
  <si>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</si>
  <si>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</si>
  <si>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</si>
  <si>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</si>
  <si>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</si>
  <si>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</si>
  <si>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</si>
  <si>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</si>
  <si>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</si>
  <si>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</si>
  <si>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</si>
  <si>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</si>
  <si>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</si>
  <si>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</si>
  <si>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</si>
  <si>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</si>
  <si>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</si>
  <si>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</si>
  <si>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</si>
  <si>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</si>
  <si>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</si>
  <si>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</si>
  <si>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</si>
  <si>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</si>
  <si>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</si>
  <si>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</si>
  <si>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</si>
  <si>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</si>
  <si>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</si>
  <si>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</si>
  <si>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</si>
  <si>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</si>
  <si>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</si>
  <si>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</si>
  <si>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</si>
  <si>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</si>
  <si>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</si>
  <si>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</si>
  <si>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</si>
  <si>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</si>
  <si>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</si>
  <si>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</si>
  <si>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</si>
  <si>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</si>
  <si>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</si>
  <si>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</si>
  <si>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</si>
  <si>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</si>
  <si>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</si>
  <si>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</si>
  <si>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</si>
  <si>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</si>
  <si>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</si>
  <si>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</si>
  <si>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</si>
  <si>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</si>
  <si>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</si>
  <si>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</si>
  <si>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</si>
  <si>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</si>
  <si>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</si>
  <si>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</si>
  <si>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</si>
  <si>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</si>
  <si>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</si>
  <si>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</si>
  <si>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</si>
  <si>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</si>
  <si>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</si>
  <si>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</si>
  <si>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</si>
  <si>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</si>
  <si>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</si>
  <si>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</si>
  <si>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</si>
  <si>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</si>
  <si>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</si>
  <si>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</si>
  <si>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</si>
  <si>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</si>
  <si>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</si>
  <si>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</si>
  <si>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</si>
  <si>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</si>
  <si>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</si>
  <si>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</si>
  <si>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</si>
  <si>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</si>
  <si>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</si>
  <si>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</si>
  <si>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</si>
  <si>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</si>
  <si>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</si>
  <si>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</si>
  <si>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</si>
  <si>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</si>
  <si>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</si>
  <si>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</si>
  <si>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</si>
  <si>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</si>
  <si>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</si>
  <si>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</si>
  <si>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</si>
  <si>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</si>
  <si>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</si>
  <si>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</si>
  <si>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</si>
  <si>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</si>
  <si>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</si>
  <si>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</si>
  <si>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</si>
  <si>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</si>
  <si>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</si>
  <si>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</si>
  <si>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</si>
  <si>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</si>
  <si>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</si>
  <si>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</si>
  <si>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</si>
  <si>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</si>
  <si>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</si>
  <si>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</si>
  <si>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</si>
  <si>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</si>
  <si>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</si>
  <si>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</si>
  <si>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</si>
  <si>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</si>
  <si>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</si>
  <si>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</si>
  <si>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</si>
  <si>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</si>
  <si>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</si>
  <si>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</si>
  <si>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</si>
  <si>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</si>
  <si>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</si>
  <si>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</si>
  <si>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</si>
  <si>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</si>
  <si>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</si>
  <si>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</si>
  <si>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</si>
  <si>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</si>
  <si>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</si>
  <si>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</si>
  <si>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</si>
  <si>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</si>
  <si>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</si>
  <si>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</si>
  <si>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</si>
  <si>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</si>
  <si>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</si>
  <si>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</si>
  <si>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</si>
  <si>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</si>
  <si>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</si>
  <si>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</si>
  <si>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</si>
  <si>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</si>
  <si>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</si>
  <si>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</si>
  <si>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</si>
  <si>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</si>
  <si>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</si>
  <si>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</si>
  <si>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</si>
  <si>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</si>
  <si>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</si>
  <si>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</si>
  <si>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</si>
  <si>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</si>
  <si>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</si>
  <si>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</si>
  <si>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</si>
  <si>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</si>
  <si>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</si>
  <si>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</si>
  <si>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</si>
  <si>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</si>
  <si>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</si>
  <si>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</si>
  <si>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</si>
  <si>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</si>
  <si>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</si>
  <si>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</si>
  <si>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</si>
  <si>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</si>
  <si>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</si>
  <si>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</si>
  <si>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</si>
  <si>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</si>
  <si>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</si>
  <si>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</si>
  <si>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</si>
  <si>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</si>
  <si>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</si>
  <si>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</si>
  <si>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</si>
  <si>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</si>
  <si>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</si>
  <si>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</si>
  <si>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</si>
  <si>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</si>
  <si>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</si>
  <si>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</si>
  <si>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</si>
  <si>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</si>
  <si>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</si>
  <si>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</si>
  <si>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</si>
  <si>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</si>
  <si>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</si>
  <si>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</si>
  <si>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</si>
  <si>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</si>
  <si>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</si>
  <si>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</si>
  <si>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</si>
  <si>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</si>
  <si>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</si>
  <si>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</si>
  <si>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</si>
  <si>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</si>
  <si>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</si>
  <si>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</si>
  <si>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</si>
  <si>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</si>
  <si>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</si>
  <si>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</si>
  <si>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</si>
  <si>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</si>
  <si>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</si>
  <si>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</si>
  <si>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</si>
  <si>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</si>
  <si>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</si>
  <si>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</si>
  <si>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</si>
  <si>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</si>
  <si>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</si>
  <si>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</si>
  <si>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</si>
  <si>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</si>
  <si>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</si>
  <si>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</si>
  <si>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</si>
  <si>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</si>
  <si>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</si>
  <si>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</si>
  <si>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</si>
  <si>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</si>
  <si>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</si>
  <si>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</si>
  <si>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</si>
  <si>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</si>
  <si>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</si>
  <si>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</si>
  <si>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</si>
  <si>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</si>
  <si>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</si>
  <si>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</si>
  <si>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</si>
  <si>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</si>
  <si>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</si>
  <si>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</si>
  <si>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</si>
  <si>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</si>
  <si>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</si>
  <si>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</si>
  <si>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</si>
  <si>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</si>
  <si>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</si>
  <si>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</si>
  <si>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</si>
  <si>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</si>
  <si>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</si>
  <si>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</si>
  <si>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</si>
  <si>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</si>
  <si>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</si>
  <si>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</si>
  <si>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</si>
  <si>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</si>
  <si>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</si>
  <si>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</si>
  <si>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</si>
  <si>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</si>
  <si>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</si>
  <si>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</si>
  <si>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</si>
  <si>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</si>
  <si>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</si>
  <si>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</si>
  <si>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</si>
  <si>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</si>
  <si>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</si>
  <si>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</si>
  <si>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</si>
  <si>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</si>
  <si>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</si>
  <si>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</si>
  <si>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</si>
  <si>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</si>
  <si>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</si>
  <si>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</si>
  <si>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</si>
  <si>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</si>
  <si>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</si>
  <si>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</si>
  <si>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</si>
  <si>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</si>
  <si>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</si>
  <si>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</si>
  <si>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</si>
  <si>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</si>
  <si>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</si>
  <si>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</si>
  <si>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</si>
  <si>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</si>
  <si>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</si>
  <si>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</si>
  <si>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</si>
  <si>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</si>
  <si>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</si>
  <si>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</si>
  <si>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</si>
  <si>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</si>
  <si>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</si>
  <si>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</si>
  <si>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</si>
  <si>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</si>
  <si>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</si>
  <si>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</si>
  <si>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</si>
  <si>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</si>
  <si>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</si>
  <si>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</si>
  <si>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</si>
  <si>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</si>
  <si>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</si>
  <si>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</si>
  <si>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</si>
  <si>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</si>
  <si>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</si>
  <si>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</si>
  <si>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</si>
  <si>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</si>
  <si>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</si>
  <si>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</si>
  <si>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</si>
  <si>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</si>
  <si>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</si>
  <si>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</si>
  <si>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</si>
  <si>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</si>
  <si>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</si>
  <si>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</si>
  <si>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</si>
  <si>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</si>
  <si>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</si>
  <si>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</si>
  <si>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</si>
  <si>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</si>
  <si>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</si>
  <si>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</si>
  <si>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</si>
  <si>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</si>
  <si>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</si>
  <si>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</si>
  <si>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</si>
  <si>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</si>
  <si>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</si>
  <si>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</si>
  <si>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</si>
  <si>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</si>
  <si>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</si>
  <si>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</si>
  <si>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</si>
  <si>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</si>
  <si>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</si>
  <si>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</si>
  <si>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</si>
  <si>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</si>
  <si>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</si>
  <si>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</si>
  <si>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</si>
  <si>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</si>
  <si>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</si>
  <si>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</si>
  <si>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</si>
  <si>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</si>
  <si>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</si>
  <si>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</si>
  <si>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</si>
  <si>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</si>
  <si>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</si>
  <si>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</si>
  <si>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</si>
  <si>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</si>
  <si>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</si>
  <si>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</si>
  <si>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</si>
  <si>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</si>
  <si>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</si>
  <si>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</si>
  <si>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</si>
  <si>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</si>
  <si>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</si>
  <si>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</si>
  <si>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</si>
  <si>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</si>
  <si>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</si>
  <si>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</si>
  <si>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</si>
  <si>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</si>
  <si>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</si>
  <si>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</si>
  <si>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</si>
  <si>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</si>
  <si>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</si>
  <si>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</si>
  <si>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</si>
  <si>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</si>
  <si>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</si>
  <si>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</si>
  <si>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</si>
  <si>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</si>
  <si>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</si>
  <si>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</si>
  <si>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</si>
  <si>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</si>
  <si>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</si>
  <si>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</si>
  <si>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</si>
  <si>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</si>
  <si>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</si>
  <si>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</si>
  <si>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</si>
  <si>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</si>
  <si>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</si>
  <si>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</si>
  <si>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</si>
  <si>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</si>
  <si>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</si>
  <si>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</si>
  <si>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</si>
  <si>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</si>
  <si>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</si>
  <si>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</si>
  <si>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</si>
  <si>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</si>
  <si>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</si>
  <si>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</si>
  <si>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</si>
  <si>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</si>
  <si>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</si>
  <si>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</si>
  <si>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</si>
  <si>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</si>
  <si>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</si>
  <si>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</si>
  <si>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</si>
  <si>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</si>
  <si>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</si>
  <si>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</si>
  <si>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</si>
  <si>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</si>
  <si>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</si>
  <si>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</si>
  <si>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</si>
  <si>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</si>
  <si>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</si>
  <si>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</si>
  <si>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</si>
  <si>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</si>
  <si>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</si>
  <si>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</si>
  <si>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</si>
  <si>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</si>
  <si>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</si>
  <si>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</si>
  <si>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</si>
  <si>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</si>
  <si>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</si>
  <si>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</si>
  <si>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</si>
  <si>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</si>
  <si>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</si>
  <si>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</si>
  <si>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</si>
  <si>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</si>
  <si>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</si>
  <si>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</si>
  <si>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</si>
  <si>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</si>
  <si>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</si>
  <si>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</si>
  <si>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</si>
  <si>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</si>
  <si>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</si>
  <si>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</si>
  <si>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</si>
  <si>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</si>
  <si>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</si>
  <si>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</si>
  <si>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</si>
  <si>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</si>
  <si>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</si>
  <si>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</si>
  <si>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</si>
  <si>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</si>
  <si>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</si>
  <si>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</si>
  <si>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</si>
  <si>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</si>
  <si>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</si>
  <si>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</si>
  <si>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</si>
  <si>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</si>
  <si>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</si>
  <si>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</si>
  <si>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</si>
  <si>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</si>
  <si>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</si>
  <si>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</si>
  <si>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</si>
  <si>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</si>
  <si>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</si>
  <si>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</si>
  <si>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</si>
  <si>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</si>
  <si>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</si>
  <si>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</si>
  <si>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</si>
  <si>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</si>
  <si>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</si>
  <si>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</si>
  <si>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</si>
  <si>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</si>
  <si>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</si>
  <si>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</si>
  <si>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</si>
  <si>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</si>
  <si>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</si>
  <si>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</si>
  <si>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</si>
  <si>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</si>
  <si>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</si>
  <si>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</si>
  <si>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</si>
  <si>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</si>
  <si>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</si>
  <si>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</si>
  <si>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</si>
  <si>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</si>
  <si>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</si>
  <si>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</si>
  <si>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</si>
  <si>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</si>
  <si>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</si>
  <si>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</si>
  <si>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</si>
  <si>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</si>
  <si>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</si>
  <si>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</si>
  <si>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</si>
  <si>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</si>
  <si>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</si>
  <si>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</si>
  <si>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</si>
  <si>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</si>
  <si>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</si>
  <si>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</si>
  <si>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</si>
  <si>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</si>
  <si>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</si>
  <si>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</si>
  <si>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</si>
  <si>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</si>
  <si>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</si>
  <si>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</si>
  <si>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</si>
  <si>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</si>
  <si>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</si>
  <si>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</si>
  <si>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</si>
  <si>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</si>
  <si>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</si>
  <si>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</si>
  <si>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</si>
  <si>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</si>
  <si>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</si>
  <si>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</si>
  <si>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</si>
  <si>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</si>
  <si>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</si>
  <si>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</si>
  <si>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</si>
  <si>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</si>
  <si>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</si>
  <si>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</si>
  <si>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</si>
  <si>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</si>
  <si>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</si>
  <si>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</si>
  <si>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</si>
  <si>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</si>
  <si>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</si>
  <si>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</si>
  <si>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</si>
  <si>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</si>
  <si>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</si>
  <si>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</si>
  <si>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</si>
  <si>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</si>
  <si>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</si>
  <si>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</si>
  <si>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</si>
  <si>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</si>
  <si>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</si>
  <si>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</si>
  <si>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</si>
  <si>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</si>
  <si>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</si>
  <si>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</si>
  <si>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</si>
  <si>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</si>
  <si>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</si>
  <si>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</si>
  <si>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</si>
  <si>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</si>
  <si>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</si>
  <si>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</si>
  <si>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</si>
  <si>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</si>
  <si>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</si>
  <si>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</si>
  <si>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</si>
  <si>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</si>
  <si>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</si>
  <si>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</si>
  <si>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</si>
  <si>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</si>
  <si>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</si>
  <si>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</si>
  <si>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</si>
  <si>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</si>
  <si>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</si>
  <si>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</si>
  <si>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</si>
  <si>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</si>
  <si>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</si>
  <si>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</si>
  <si>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</si>
  <si>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</si>
  <si>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</si>
  <si>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</si>
  <si>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</si>
  <si>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</si>
  <si>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</si>
  <si>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</si>
  <si>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</si>
  <si>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</si>
  <si>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</si>
  <si>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</si>
  <si>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</si>
  <si>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</si>
  <si>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</si>
  <si>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</si>
  <si>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</si>
  <si>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</si>
  <si>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</si>
  <si>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</si>
  <si>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</si>
  <si>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</si>
  <si>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</si>
  <si>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</si>
  <si>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</si>
  <si>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</si>
  <si>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</si>
  <si>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</si>
  <si>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</si>
  <si>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</si>
  <si>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</si>
  <si>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</si>
  <si>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</si>
  <si>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</si>
  <si>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</si>
  <si>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</si>
  <si>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</si>
  <si>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</si>
  <si>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</si>
  <si>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</si>
  <si>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</si>
  <si>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</si>
  <si>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</si>
  <si>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</si>
  <si>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</si>
  <si>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</si>
  <si>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</si>
  <si>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</si>
  <si>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</si>
  <si>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</si>
  <si>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</si>
  <si>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</si>
  <si>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</si>
  <si>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</si>
  <si>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</si>
  <si>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</si>
  <si>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</si>
  <si>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</si>
  <si>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</si>
  <si>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</si>
  <si>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</si>
  <si>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</si>
  <si>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</si>
  <si>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</si>
  <si>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</si>
  <si>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</si>
  <si>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</si>
  <si>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</si>
  <si>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</si>
  <si>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</si>
  <si>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</si>
  <si>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</si>
  <si>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</si>
  <si>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</si>
  <si>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</si>
  <si>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</si>
  <si>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</si>
  <si>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</si>
  <si>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</si>
  <si>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</si>
  <si>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</si>
  <si>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</si>
  <si>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</si>
  <si>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</si>
  <si>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</si>
  <si>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</si>
  <si>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</si>
  <si>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</si>
  <si>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</si>
  <si>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</si>
  <si>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</si>
  <si>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</si>
  <si>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</si>
  <si>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</si>
  <si>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</si>
  <si>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</si>
  <si>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</si>
  <si>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</si>
  <si>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</si>
  <si>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</si>
  <si>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</si>
  <si>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</si>
  <si>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</si>
  <si>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</si>
  <si>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</si>
  <si>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</si>
  <si>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</si>
  <si>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</si>
  <si>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</si>
  <si>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</si>
  <si>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</si>
  <si>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</si>
  <si>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</si>
  <si>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</si>
  <si>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</si>
  <si>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</si>
  <si>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</si>
  <si>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</si>
  <si>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</si>
  <si>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</si>
  <si>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</si>
  <si>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</si>
  <si>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</si>
  <si>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</si>
  <si>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</si>
  <si>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</si>
  <si>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</si>
  <si>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</si>
  <si>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</si>
  <si>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</si>
  <si>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</si>
  <si>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</si>
  <si>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</si>
  <si>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</si>
  <si>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</si>
  <si>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</si>
  <si>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</si>
  <si>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</si>
  <si>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</si>
  <si>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</si>
  <si>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</si>
  <si>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</si>
  <si>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</si>
  <si>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</si>
  <si>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</si>
  <si>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</si>
  <si>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</si>
  <si>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</si>
  <si>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</si>
  <si>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</si>
  <si>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</si>
  <si>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</si>
  <si>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</si>
  <si>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</si>
  <si>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</si>
  <si>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</si>
  <si>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</si>
  <si>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</si>
  <si>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</si>
  <si>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</si>
  <si>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</si>
  <si>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</si>
  <si>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</si>
  <si>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</si>
  <si>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</si>
  <si>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</si>
  <si>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</si>
  <si>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</si>
  <si>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</si>
  <si>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</si>
  <si>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</si>
  <si>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</si>
  <si>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</si>
  <si>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</si>
  <si>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</si>
  <si>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</si>
  <si>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</si>
  <si>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</si>
  <si>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</si>
  <si>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</si>
  <si>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</si>
  <si>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</si>
  <si>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</si>
  <si>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</si>
  <si>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</si>
  <si>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</si>
  <si>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</si>
  <si>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</si>
  <si>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</si>
  <si>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</si>
  <si>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</si>
  <si>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</si>
  <si>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</si>
  <si>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</si>
  <si>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</si>
  <si>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</si>
  <si>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</si>
  <si>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</si>
  <si>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</si>
  <si>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</si>
  <si>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</si>
  <si>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</si>
  <si>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</si>
  <si>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</si>
  <si>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</si>
  <si>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</si>
  <si>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</si>
  <si>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</si>
  <si>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</si>
  <si>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</si>
  <si>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</si>
  <si>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</si>
  <si>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</si>
  <si>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</si>
  <si>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</si>
  <si>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</si>
  <si>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</si>
  <si>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</si>
  <si>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</si>
  <si>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</si>
  <si>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</si>
  <si>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</si>
  <si>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</si>
  <si>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</si>
  <si>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</si>
  <si>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</si>
  <si>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</si>
  <si>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</si>
  <si>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</si>
  <si>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</si>
  <si>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</si>
  <si>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</si>
  <si>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</si>
  <si>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</si>
  <si>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</si>
  <si>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</si>
  <si>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</si>
  <si>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</si>
  <si>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</si>
  <si>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</si>
  <si>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</si>
  <si>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</si>
  <si>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</si>
  <si>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</si>
  <si>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</si>
  <si>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</si>
  <si>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</si>
  <si>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</si>
  <si>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</si>
  <si>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</si>
  <si>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</si>
  <si>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</si>
  <si>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</si>
  <si>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</si>
  <si>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</si>
  <si>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</si>
  <si>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</si>
  <si>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</si>
  <si>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</si>
  <si>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</si>
  <si>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</si>
  <si>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</si>
  <si>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</si>
  <si>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</si>
  <si>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</si>
  <si>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</si>
  <si>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</si>
  <si>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</si>
  <si>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</si>
  <si>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</si>
  <si>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</si>
  <si>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</si>
  <si>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</si>
  <si>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</si>
  <si>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</si>
  <si>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</si>
  <si>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</si>
  <si>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</si>
  <si>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</si>
  <si>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</si>
  <si>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</si>
  <si>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</si>
  <si>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</si>
  <si>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</si>
  <si>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</si>
  <si>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</si>
  <si>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</si>
  <si>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</si>
  <si>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</si>
  <si>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</si>
  <si>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</si>
  <si>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</si>
  <si>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</si>
  <si>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</si>
  <si>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</si>
  <si>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</si>
  <si>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</si>
  <si>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</si>
  <si>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</si>
  <si>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</si>
  <si>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</si>
  <si>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</si>
  <si>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</si>
  <si>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</si>
  <si>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</si>
  <si>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</si>
  <si>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</si>
  <si>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</si>
  <si>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</si>
  <si>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</si>
  <si>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</si>
  <si>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</si>
  <si>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</si>
  <si>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</si>
  <si>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</si>
  <si>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</si>
  <si>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</si>
  <si>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</si>
  <si>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</si>
  <si>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</si>
  <si>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</si>
  <si>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</si>
  <si>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</si>
  <si>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</si>
  <si>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</si>
  <si>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</si>
  <si>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</si>
  <si>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</si>
  <si>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</si>
  <si>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</si>
  <si>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</si>
  <si>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</si>
  <si>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</si>
  <si>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</si>
  <si>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</si>
  <si>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</si>
  <si>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</si>
  <si>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</si>
  <si>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</si>
  <si>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</si>
  <si>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</si>
  <si>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</si>
  <si>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</si>
  <si>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</si>
  <si>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</si>
  <si>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</si>
  <si>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</si>
  <si>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</si>
  <si>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</si>
  <si>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</si>
  <si>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</si>
  <si>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</si>
  <si>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</si>
  <si>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</si>
  <si>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</si>
  <si>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</si>
  <si>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</si>
  <si>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</si>
  <si>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</si>
  <si>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</si>
  <si>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</si>
  <si>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</si>
  <si>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</si>
  <si>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</si>
  <si>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</si>
  <si>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</si>
  <si>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</si>
  <si>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</si>
  <si>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</si>
  <si>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</si>
  <si>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</si>
  <si>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</si>
  <si>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</si>
  <si>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</si>
  <si>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</si>
  <si>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</si>
  <si>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</si>
  <si>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</si>
  <si>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</si>
  <si>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</si>
  <si>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</si>
  <si>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</si>
  <si>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</si>
  <si>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</si>
  <si>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</si>
  <si>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</si>
  <si>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</si>
  <si>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</si>
  <si>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</si>
  <si>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</si>
  <si>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</si>
  <si>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</si>
  <si>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</si>
  <si>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</si>
  <si>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</si>
  <si>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</si>
  <si>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</si>
  <si>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</si>
  <si>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</si>
  <si>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</si>
  <si>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</si>
  <si>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</si>
  <si>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</si>
  <si>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</si>
  <si>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</si>
  <si>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</si>
  <si>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</si>
  <si>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</si>
  <si>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</si>
  <si>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</si>
  <si>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</si>
  <si>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</si>
  <si>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</si>
  <si>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</si>
  <si>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</si>
  <si>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</si>
  <si>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</si>
  <si>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</si>
  <si>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</si>
  <si>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</si>
  <si>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</si>
  <si>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</si>
  <si>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</si>
  <si>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</si>
  <si>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</si>
  <si>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</si>
  <si>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</si>
  <si>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</si>
  <si>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</si>
  <si>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</si>
  <si>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</si>
  <si>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</si>
  <si>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</si>
  <si>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</si>
  <si>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</si>
  <si>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</si>
  <si>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</si>
  <si>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</si>
  <si>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</si>
  <si>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</si>
  <si>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</si>
  <si>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</si>
  <si>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</si>
  <si>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</si>
  <si>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</si>
  <si>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</si>
  <si>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</si>
  <si>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</si>
  <si>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</si>
  <si>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</si>
  <si>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</si>
  <si>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</si>
  <si>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</si>
  <si>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</si>
  <si>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</si>
  <si>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</si>
  <si>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</si>
  <si>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</si>
  <si>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</si>
  <si>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</si>
  <si>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</si>
  <si>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</si>
  <si>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</si>
  <si>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</si>
  <si>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</si>
  <si>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</si>
  <si>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</si>
  <si>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</si>
  <si>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</si>
  <si>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</si>
  <si>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</si>
  <si>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</si>
  <si>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</si>
  <si>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</si>
  <si>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</si>
  <si>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</si>
  <si>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</si>
  <si>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</si>
  <si>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</si>
  <si>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</si>
  <si>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</si>
  <si>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</si>
  <si>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</si>
  <si>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</si>
  <si>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</si>
  <si>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</si>
  <si>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</si>
  <si>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</si>
  <si>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</si>
  <si>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</si>
  <si>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</si>
  <si>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</si>
  <si>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</si>
  <si>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</si>
  <si>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</si>
  <si>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</si>
  <si>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</si>
  <si>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</si>
  <si>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</si>
  <si>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</si>
  <si>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</si>
  <si>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</si>
  <si>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</si>
  <si>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</si>
  <si>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</si>
  <si>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</si>
  <si>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</si>
  <si>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</si>
  <si>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</si>
  <si>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</si>
  <si>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</si>
  <si>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</si>
  <si>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</si>
  <si>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</si>
  <si>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</si>
  <si>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</si>
  <si>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</si>
  <si>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</si>
  <si>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</si>
  <si>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</si>
  <si>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</si>
  <si>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</si>
  <si>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</si>
  <si>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</si>
  <si>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</si>
  <si>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</si>
  <si>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</si>
  <si>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</si>
  <si>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</si>
  <si>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</si>
  <si>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</si>
  <si>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</si>
  <si>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</si>
  <si>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</si>
  <si>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</si>
  <si>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</si>
  <si>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</si>
  <si>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</si>
  <si>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</si>
  <si>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</si>
  <si>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</si>
  <si>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</si>
  <si>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</si>
  <si>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</si>
  <si>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</si>
  <si>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</si>
  <si>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</si>
  <si>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</si>
  <si>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</si>
  <si>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</si>
  <si>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</si>
  <si>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</si>
  <si>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</si>
  <si>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</si>
  <si>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</si>
  <si>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</si>
  <si>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</si>
  <si>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</si>
  <si>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</si>
  <si>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</si>
  <si>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</si>
  <si>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</si>
  <si>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</si>
  <si>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</si>
  <si>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</si>
  <si>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</si>
  <si>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</si>
  <si>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</si>
  <si>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</si>
  <si>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</si>
  <si>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</si>
  <si>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</si>
  <si>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</si>
  <si>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</si>
  <si>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</si>
  <si>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</si>
  <si>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</si>
  <si>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</si>
  <si>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</si>
  <si>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</si>
  <si>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</si>
  <si>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</si>
  <si>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</si>
  <si>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</si>
  <si>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</si>
  <si>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</si>
  <si>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</si>
  <si>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</si>
  <si>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</si>
  <si>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</si>
  <si>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</si>
  <si>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</si>
  <si>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</si>
  <si>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</si>
  <si>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</si>
  <si>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</si>
  <si>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</si>
  <si>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</si>
  <si>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</si>
  <si>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</si>
  <si>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</si>
  <si>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</si>
  <si>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</si>
  <si>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</si>
  <si>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</si>
  <si>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</si>
  <si>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</si>
  <si>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</si>
  <si>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</si>
  <si>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</si>
  <si>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</si>
  <si>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</si>
  <si>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</si>
  <si>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</si>
  <si>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</si>
  <si>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</si>
  <si>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</si>
  <si>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</si>
  <si>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</si>
  <si>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</si>
  <si>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</si>
  <si>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</si>
  <si>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</si>
  <si>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</si>
  <si>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</si>
  <si>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</si>
  <si>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</si>
  <si>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</si>
  <si>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</si>
  <si>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</si>
  <si>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</si>
  <si>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</si>
  <si>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</si>
  <si>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</si>
  <si>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</si>
  <si>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</si>
  <si>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</si>
  <si>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</si>
  <si>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</si>
  <si>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</si>
  <si>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</si>
  <si>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</si>
  <si>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</si>
  <si>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</si>
  <si>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</si>
  <si>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</si>
  <si>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</si>
  <si>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</si>
  <si>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</si>
  <si>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</si>
  <si>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</si>
  <si>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</si>
  <si>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</si>
  <si>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</si>
  <si>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</si>
  <si>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</si>
  <si>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</si>
  <si>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</si>
  <si>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</si>
  <si>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</si>
  <si>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</si>
  <si>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</si>
  <si>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</si>
  <si>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</si>
  <si>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</si>
  <si>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</si>
  <si>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</si>
  <si>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</si>
  <si>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</si>
  <si>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</si>
  <si>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</si>
  <si>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</si>
  <si>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</si>
  <si>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</si>
  <si>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</si>
  <si>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</si>
  <si>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</si>
  <si>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</si>
  <si>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</si>
  <si>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</si>
  <si>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</si>
  <si>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</si>
  <si>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</si>
  <si>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</si>
  <si>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</si>
  <si>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</si>
  <si>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</si>
  <si>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</si>
  <si>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</si>
  <si>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</si>
  <si>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</si>
  <si>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</si>
  <si>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</si>
  <si>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</si>
  <si>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</si>
  <si>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</si>
  <si>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</si>
  <si>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</si>
  <si>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</si>
  <si>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</si>
  <si>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</si>
  <si>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</si>
  <si>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</si>
  <si>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</si>
  <si>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</si>
  <si>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</si>
  <si>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</si>
  <si>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</si>
  <si>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</si>
  <si>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</si>
  <si>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</si>
  <si>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</si>
  <si>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</si>
  <si>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</si>
  <si>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</si>
  <si>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</si>
  <si>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</si>
  <si>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</si>
  <si>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</si>
  <si>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</si>
  <si>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</si>
  <si>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</si>
  <si>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</si>
  <si>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</si>
  <si>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</si>
  <si>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</si>
  <si>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</si>
  <si>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</si>
  <si>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</si>
  <si>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</si>
  <si>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</si>
  <si>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</si>
  <si>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</si>
  <si>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</si>
  <si>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</si>
  <si>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</si>
  <si>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</si>
  <si>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</si>
  <si>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</si>
  <si>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</si>
  <si>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</si>
  <si>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</si>
  <si>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</si>
  <si>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</si>
  <si>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</si>
  <si>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</si>
  <si>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</si>
  <si>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</si>
  <si>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</si>
  <si>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</si>
  <si>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</si>
  <si>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</si>
  <si>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</si>
  <si>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</si>
  <si>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</si>
  <si>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</si>
  <si>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</si>
  <si>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</si>
  <si>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</si>
  <si>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</si>
  <si>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</si>
  <si>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</si>
  <si>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</si>
  <si>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</si>
  <si>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</si>
  <si>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</si>
  <si>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</si>
  <si>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</si>
  <si>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</si>
  <si>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</si>
  <si>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</si>
  <si>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</si>
  <si>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</si>
  <si>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</si>
  <si>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</si>
  <si>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</si>
  <si>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</si>
  <si>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</si>
  <si>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</si>
  <si>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</si>
  <si>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</si>
  <si>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</si>
  <si>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</si>
  <si>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</si>
  <si>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</si>
  <si>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</si>
  <si>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</si>
  <si>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</si>
  <si>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</si>
  <si>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</si>
  <si>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</si>
  <si>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</si>
  <si>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</si>
  <si>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</si>
  <si>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</si>
  <si>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</si>
  <si>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</si>
  <si>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</si>
  <si>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</si>
  <si>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</si>
  <si>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</si>
  <si>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</si>
  <si>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</si>
  <si>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</si>
  <si>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</si>
  <si>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</si>
  <si>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</si>
  <si>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</si>
  <si>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</si>
  <si>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</si>
  <si>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</si>
  <si>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</si>
  <si>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</si>
  <si>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</si>
  <si>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</si>
  <si>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</si>
  <si>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</si>
  <si>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</si>
  <si>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</si>
  <si>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</si>
  <si>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</si>
  <si>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</si>
  <si>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</si>
  <si>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</si>
  <si>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</si>
  <si>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</si>
  <si>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</si>
  <si>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</si>
  <si>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</si>
  <si>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</si>
  <si>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</si>
  <si>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</si>
  <si>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</si>
  <si>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</si>
  <si>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</si>
  <si>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</si>
  <si>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</si>
  <si>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</si>
  <si>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</si>
  <si>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</si>
  <si>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</si>
  <si>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</si>
  <si>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</si>
  <si>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</si>
  <si>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</si>
  <si>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</si>
  <si>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</si>
  <si>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</si>
  <si>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</si>
  <si>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</si>
  <si>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</si>
  <si>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</si>
  <si>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</si>
  <si>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</si>
  <si>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</si>
  <si>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</si>
  <si>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</si>
  <si>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</si>
  <si>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</si>
  <si>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</si>
  <si>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</si>
  <si>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</si>
  <si>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</si>
  <si>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</si>
  <si>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</si>
  <si>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</si>
  <si>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</si>
  <si>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</si>
  <si>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</si>
  <si>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</si>
  <si>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</si>
  <si>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</si>
  <si>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</si>
  <si>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</si>
  <si>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</si>
  <si>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</si>
  <si>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</si>
  <si>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</si>
  <si>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</si>
  <si>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</si>
  <si>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</si>
  <si>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</si>
  <si>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</si>
  <si>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</si>
  <si>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</si>
  <si>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</si>
  <si>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</si>
  <si>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</si>
  <si>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</si>
  <si>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</si>
  <si>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</si>
  <si>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</si>
  <si>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</si>
  <si>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</si>
  <si>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</si>
  <si>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</si>
  <si>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</si>
  <si>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</si>
  <si>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</si>
  <si>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</si>
  <si>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</si>
  <si>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</si>
  <si>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</si>
  <si>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</si>
  <si>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</si>
  <si>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</si>
  <si>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</si>
  <si>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</si>
  <si>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</si>
  <si>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</si>
  <si>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</si>
  <si>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</si>
  <si>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</si>
  <si>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</si>
  <si>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</si>
  <si>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</si>
  <si>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</si>
  <si>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</si>
  <si>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</si>
  <si>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</si>
  <si>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</si>
  <si>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</si>
  <si>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</si>
  <si>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</si>
  <si>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</si>
  <si>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</si>
  <si>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</si>
  <si>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</si>
  <si>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</si>
  <si>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</si>
  <si>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</si>
  <si>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</si>
  <si>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</si>
  <si>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</si>
  <si>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</si>
  <si>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</si>
  <si>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</si>
  <si>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</si>
  <si>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</si>
  <si>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</si>
  <si>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</si>
  <si>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</si>
  <si>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</si>
  <si>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</si>
  <si>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</si>
  <si>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</si>
  <si>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</si>
  <si>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</si>
  <si>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</si>
  <si>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</si>
  <si>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</si>
  <si>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</si>
  <si>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</si>
  <si>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</si>
  <si>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</si>
  <si>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</si>
  <si>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</si>
  <si>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</si>
  <si>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</si>
  <si>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</si>
  <si>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</si>
  <si>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</si>
  <si>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</si>
  <si>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</si>
  <si>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</si>
  <si>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</si>
  <si>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</si>
  <si>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</si>
  <si>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</si>
  <si>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</si>
  <si>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</si>
  <si>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</si>
  <si>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</si>
  <si>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</si>
  <si>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</si>
  <si>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</si>
  <si>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</si>
  <si>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</si>
  <si>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</si>
  <si>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</si>
  <si>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</si>
  <si>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</si>
  <si>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</si>
  <si>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</si>
  <si>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</si>
  <si>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</si>
  <si>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</si>
  <si>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</si>
  <si>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</si>
  <si>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</si>
  <si>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</si>
  <si>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</si>
  <si>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</si>
  <si>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</si>
  <si>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</si>
  <si>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</si>
  <si>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</si>
  <si>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</si>
  <si>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</si>
  <si>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</si>
  <si>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</si>
  <si>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</si>
  <si>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</si>
  <si>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</si>
  <si>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</si>
  <si>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</si>
  <si>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</si>
  <si>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</si>
  <si>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</si>
  <si>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</si>
  <si>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</si>
  <si>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</si>
  <si>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</si>
  <si>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</si>
  <si>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</si>
  <si>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</si>
  <si>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</si>
  <si>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</si>
  <si>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</si>
  <si>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</si>
  <si>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</si>
  <si>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</si>
  <si>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</si>
  <si>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</si>
  <si>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</si>
  <si>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</si>
  <si>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</si>
  <si>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</si>
  <si>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</si>
  <si>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</si>
  <si>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</si>
  <si>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</si>
  <si>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</si>
  <si>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</si>
  <si>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</si>
  <si>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</si>
  <si>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</si>
  <si>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</si>
  <si>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</si>
  <si>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</si>
  <si>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</si>
  <si>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</si>
  <si>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</si>
  <si>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</si>
  <si>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</si>
  <si>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</si>
  <si>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</si>
  <si>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</si>
  <si>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</si>
  <si>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</si>
  <si>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</si>
  <si>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</si>
  <si>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</si>
  <si>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</si>
  <si>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</si>
  <si>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</si>
  <si>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</si>
  <si>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</si>
  <si>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</si>
  <si>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</si>
  <si>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</si>
  <si>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</si>
  <si>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</si>
  <si>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</si>
  <si>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</si>
  <si>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</si>
  <si>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</si>
  <si>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</si>
  <si>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</si>
  <si>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</si>
  <si>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</si>
  <si>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</si>
  <si>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</si>
  <si>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</si>
  <si>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</si>
  <si>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</si>
  <si>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</si>
  <si>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</si>
  <si>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</si>
  <si>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</si>
  <si>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</si>
  <si>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</si>
  <si>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</si>
  <si>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</si>
  <si>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</si>
  <si>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</si>
  <si>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</si>
  <si>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</si>
  <si>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</si>
  <si>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</si>
  <si>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</si>
  <si>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</si>
  <si>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</si>
  <si>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</si>
  <si>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</si>
  <si>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</si>
  <si>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</si>
  <si>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</si>
  <si>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</si>
  <si>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</si>
  <si>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</si>
  <si>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</si>
  <si>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</si>
  <si>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</si>
  <si>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</si>
  <si>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</si>
  <si>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</si>
  <si>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</si>
  <si>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</si>
  <si>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</si>
  <si>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</si>
  <si>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</si>
  <si>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</si>
  <si>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</si>
  <si>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</si>
  <si>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</si>
  <si>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</si>
  <si>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</si>
  <si>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</si>
  <si>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</si>
  <si>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</si>
  <si>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</si>
  <si>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</si>
  <si>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</si>
  <si>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</si>
  <si>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</si>
  <si>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</si>
  <si>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</si>
  <si>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</si>
  <si>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</si>
  <si>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</si>
  <si>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</si>
  <si>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</si>
  <si>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</si>
  <si>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</si>
  <si>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</si>
  <si>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</si>
  <si>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</si>
  <si>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</si>
  <si>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</si>
  <si>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</si>
  <si>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</si>
  <si>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</si>
  <si>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</si>
  <si>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</si>
  <si>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</si>
  <si>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</si>
  <si>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</si>
  <si>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</si>
  <si>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</si>
  <si>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</si>
  <si>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</si>
  <si>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</si>
  <si>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</si>
  <si>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</si>
  <si>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</si>
  <si>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</si>
  <si>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</si>
  <si>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</si>
  <si>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</si>
  <si>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</si>
  <si>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</si>
  <si>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</si>
  <si>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</si>
  <si>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</si>
  <si>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</si>
  <si>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</si>
  <si>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</si>
  <si>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</si>
  <si>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</si>
  <si>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</si>
  <si>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</si>
  <si>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</si>
  <si>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</si>
  <si>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</si>
  <si>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</si>
  <si>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</si>
  <si>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</si>
  <si>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</si>
  <si>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</si>
  <si>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</si>
  <si>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</si>
  <si>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</si>
  <si>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</si>
  <si>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</si>
  <si>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</si>
  <si>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</si>
  <si>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</si>
  <si>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</si>
  <si>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</si>
  <si>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</si>
  <si>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</si>
  <si>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</si>
  <si>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</si>
  <si>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</si>
  <si>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</si>
  <si>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</si>
  <si>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</si>
  <si>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</si>
  <si>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</si>
  <si>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</si>
  <si>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</si>
  <si>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</si>
  <si>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</si>
  <si>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</si>
  <si>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</si>
  <si>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</si>
  <si>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</si>
  <si>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</si>
  <si>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</si>
  <si>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</si>
  <si>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</si>
  <si>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</si>
  <si>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</si>
  <si>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</si>
  <si>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</si>
  <si>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</si>
  <si>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</si>
  <si>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</si>
  <si>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</si>
  <si>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</si>
  <si>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</si>
  <si>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</si>
  <si>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</si>
  <si>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</si>
  <si>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</si>
  <si>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</si>
  <si>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</si>
  <si>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</si>
  <si>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</si>
  <si>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</si>
  <si>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</si>
  <si>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</si>
  <si>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</si>
  <si>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</si>
  <si>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</si>
  <si>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</si>
  <si>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</si>
  <si>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</si>
  <si>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</si>
  <si>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</si>
  <si>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</si>
  <si>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</si>
  <si>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</si>
  <si>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</si>
  <si>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</si>
  <si>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</si>
  <si>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</si>
  <si>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</si>
  <si>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</si>
  <si>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</si>
  <si>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</si>
  <si>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</si>
  <si>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</si>
  <si>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</si>
  <si>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</si>
  <si>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</si>
  <si>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</si>
  <si>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</si>
  <si>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</si>
  <si>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</si>
  <si>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</si>
  <si>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</si>
  <si>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</si>
  <si>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</si>
  <si>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</si>
  <si>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</si>
  <si>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</si>
  <si>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</si>
  <si>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</si>
  <si>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</si>
  <si>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</si>
  <si>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</si>
  <si>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</si>
  <si>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</si>
  <si>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</si>
  <si>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</si>
  <si>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</si>
  <si>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</si>
  <si>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</si>
  <si>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</si>
  <si>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</si>
  <si>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</si>
  <si>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</si>
  <si>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</si>
  <si>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</si>
  <si>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</si>
  <si>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</si>
  <si>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</si>
  <si>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</si>
  <si>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</si>
  <si>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</si>
  <si>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</si>
  <si>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</si>
  <si>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</si>
  <si>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</si>
  <si>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</si>
  <si>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</si>
  <si>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</si>
  <si>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</si>
  <si>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</si>
  <si>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</si>
  <si>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</si>
  <si>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</si>
  <si>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</si>
  <si>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</si>
  <si>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</si>
  <si>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</si>
  <si>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</si>
  <si>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</si>
  <si>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</si>
  <si>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</si>
  <si>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</si>
  <si>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</si>
  <si>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</si>
  <si>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</si>
  <si>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</si>
  <si>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</si>
  <si>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</si>
  <si>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</si>
  <si>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</si>
  <si>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</si>
  <si>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</si>
  <si>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</si>
  <si>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</si>
  <si>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</si>
  <si>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</si>
  <si>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</si>
  <si>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</si>
  <si>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</si>
  <si>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</si>
  <si>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</si>
  <si>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</si>
  <si>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</si>
  <si>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</si>
  <si>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</si>
  <si>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</si>
  <si>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</si>
  <si>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</si>
  <si>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</si>
  <si>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</si>
  <si>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</si>
  <si>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</si>
  <si>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</si>
  <si>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</si>
  <si>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</si>
  <si>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</si>
  <si>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</si>
  <si>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</si>
  <si>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</si>
  <si>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</si>
  <si>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</si>
  <si>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</si>
  <si>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</si>
  <si>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</si>
  <si>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</si>
  <si>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</si>
  <si>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</si>
  <si>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</si>
  <si>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</si>
  <si>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</si>
  <si>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</si>
  <si>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</si>
  <si>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</si>
  <si>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</si>
  <si>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</si>
  <si>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</si>
  <si>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</si>
  <si>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</si>
  <si>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</si>
  <si>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</si>
  <si>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</si>
  <si>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</si>
  <si>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</si>
  <si>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</si>
  <si>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</si>
  <si>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</si>
  <si>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</si>
  <si>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</si>
  <si>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</si>
  <si>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</si>
  <si>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</si>
  <si>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</si>
  <si>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</si>
  <si>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</si>
  <si>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</si>
  <si>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</si>
  <si>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</si>
  <si>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</si>
  <si>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</si>
  <si>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</si>
  <si>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</si>
  <si>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</si>
  <si>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</si>
  <si>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</si>
  <si>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</si>
  <si>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</si>
  <si>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</si>
  <si>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</si>
  <si>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</si>
  <si>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</si>
  <si>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</si>
  <si>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</si>
  <si>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</si>
  <si>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</si>
  <si>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</si>
  <si>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</si>
  <si>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</si>
  <si>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</si>
  <si>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</si>
  <si>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</si>
  <si>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</si>
  <si>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</si>
  <si>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</si>
  <si>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</si>
  <si>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</si>
  <si>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</si>
  <si>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</si>
  <si>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</si>
  <si>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</si>
  <si>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</si>
  <si>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</si>
  <si>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</si>
  <si>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</si>
  <si>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</si>
  <si>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</si>
  <si>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</si>
  <si>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</si>
  <si>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</si>
  <si>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</si>
  <si>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</si>
  <si>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</si>
  <si>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</si>
  <si>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</si>
  <si>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</si>
  <si>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</si>
  <si>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</si>
  <si>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</si>
  <si>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</si>
  <si>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</si>
  <si>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</si>
  <si>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</si>
  <si>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</si>
  <si>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</si>
  <si>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</si>
  <si>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</si>
  <si>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</si>
  <si>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</si>
  <si>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</si>
  <si>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</si>
  <si>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</si>
  <si>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</si>
  <si>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</si>
  <si>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</si>
  <si>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</si>
  <si>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</si>
  <si>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</si>
  <si>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</si>
  <si>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</si>
  <si>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</si>
  <si>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</si>
  <si>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</si>
  <si>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</si>
  <si>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</si>
  <si>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</si>
  <si>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</si>
  <si>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</si>
  <si>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</si>
  <si>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</si>
  <si>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</si>
  <si>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</si>
  <si>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</si>
  <si>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</si>
  <si>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</si>
  <si>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</si>
  <si>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</si>
  <si>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</si>
  <si>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</si>
  <si>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</si>
  <si>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</si>
  <si>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</si>
  <si>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</si>
  <si>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</si>
  <si>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</si>
  <si>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</si>
  <si>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</si>
  <si>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</si>
  <si>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</si>
  <si>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</si>
  <si>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</si>
  <si>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</si>
  <si>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</si>
  <si>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</si>
  <si>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</si>
  <si>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</si>
  <si>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</si>
  <si>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</si>
  <si>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</si>
  <si>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</si>
  <si>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</si>
  <si>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</si>
  <si>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</si>
  <si>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</si>
  <si>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</si>
  <si>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</si>
  <si>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</si>
  <si>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</si>
  <si>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</si>
  <si>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</si>
  <si>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</si>
  <si>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</si>
  <si>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</si>
  <si>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</si>
  <si>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</si>
  <si>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</si>
  <si>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</si>
  <si>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</si>
  <si>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</si>
  <si>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</si>
  <si>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</si>
  <si>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</si>
  <si>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</si>
  <si>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</si>
  <si>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</si>
  <si>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</si>
  <si>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</si>
  <si>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</si>
  <si>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</si>
  <si>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</si>
  <si>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</si>
  <si>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</si>
  <si>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</si>
  <si>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</si>
  <si>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</si>
  <si>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</si>
  <si>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</si>
  <si>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</si>
  <si>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</si>
  <si>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</si>
  <si>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</si>
  <si>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</si>
  <si>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</si>
  <si>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</si>
  <si>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</si>
  <si>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</si>
  <si>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</si>
  <si>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</si>
  <si>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</si>
  <si>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</si>
  <si>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</si>
  <si>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</si>
  <si>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</si>
  <si>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</si>
  <si>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</si>
  <si>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</si>
  <si>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</si>
  <si>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</si>
  <si>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</si>
  <si>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</si>
  <si>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</si>
  <si>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</si>
  <si>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</si>
  <si>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</si>
  <si>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</si>
  <si>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</si>
  <si>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</si>
  <si>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</si>
  <si>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</si>
  <si>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</si>
  <si>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</si>
  <si>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</si>
  <si>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</si>
  <si>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</si>
  <si>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</si>
  <si>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</si>
  <si>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</si>
  <si>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</si>
  <si>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</si>
  <si>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</si>
  <si>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</si>
  <si>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</si>
  <si>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</si>
  <si>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</si>
  <si>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</si>
  <si>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</si>
  <si>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</si>
  <si>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</si>
  <si>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</si>
  <si>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</si>
  <si>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</si>
  <si>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</si>
  <si>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</si>
  <si>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</si>
  <si>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</si>
  <si>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</si>
  <si>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</si>
  <si>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</si>
  <si>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</si>
  <si>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</si>
  <si>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</si>
  <si>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</si>
  <si>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</si>
  <si>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</si>
  <si>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</si>
  <si>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</si>
  <si>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</si>
  <si>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</si>
  <si>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</si>
  <si>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</si>
  <si>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</si>
  <si>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</si>
  <si>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</si>
  <si>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</si>
  <si>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</si>
  <si>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</si>
  <si>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</si>
  <si>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</si>
  <si>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</si>
  <si>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</si>
  <si>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</si>
  <si>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</si>
  <si>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</si>
  <si>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</si>
  <si>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</si>
  <si>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</si>
  <si>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</si>
  <si>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</si>
  <si>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</si>
  <si>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</si>
  <si>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</si>
  <si>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</si>
  <si>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</si>
  <si>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</si>
  <si>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</si>
  <si>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</si>
  <si>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</si>
  <si>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</si>
  <si>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</si>
  <si>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</si>
  <si>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</si>
  <si>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</si>
  <si>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</si>
  <si>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</si>
  <si>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</si>
  <si>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</si>
  <si>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</si>
  <si>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</si>
  <si>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</si>
  <si>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</si>
  <si>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</si>
  <si>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</si>
  <si>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</si>
  <si>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</si>
  <si>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</si>
  <si>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</si>
  <si>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</si>
  <si>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</si>
  <si>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</si>
  <si>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</si>
  <si>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</si>
  <si>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</si>
  <si>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</si>
  <si>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</si>
  <si>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</si>
  <si>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</si>
  <si>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</si>
  <si>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</si>
  <si>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</si>
  <si>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</si>
  <si>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</si>
  <si>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</si>
  <si>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</si>
  <si>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</si>
  <si>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</si>
  <si>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</si>
  <si>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</si>
  <si>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</si>
  <si>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</si>
  <si>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</si>
  <si>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</si>
  <si>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</si>
  <si>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</si>
  <si>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</si>
  <si>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</si>
  <si>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</si>
  <si>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</si>
  <si>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</si>
  <si>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</si>
  <si>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</si>
  <si>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</si>
  <si>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</si>
  <si>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</si>
  <si>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</si>
  <si>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</si>
  <si>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</si>
  <si>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</si>
  <si>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</si>
  <si>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</si>
  <si>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</si>
  <si>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</si>
  <si>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</si>
  <si>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</si>
  <si>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</si>
  <si>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</si>
  <si>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</si>
  <si>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</si>
  <si>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</si>
  <si>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</si>
  <si>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</si>
  <si>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</si>
  <si>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</si>
  <si>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</si>
  <si>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</si>
  <si>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</si>
  <si>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</si>
  <si>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</si>
  <si>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</si>
  <si>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</si>
  <si>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</si>
  <si>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</si>
  <si>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</si>
  <si>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</si>
  <si>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</si>
  <si>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</si>
  <si>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</si>
  <si>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</si>
  <si>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</si>
  <si>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</si>
  <si>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</si>
  <si>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</si>
  <si>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</si>
  <si>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</si>
  <si>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</si>
  <si>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</si>
  <si>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</si>
  <si>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</si>
  <si>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</si>
  <si>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</si>
  <si>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</si>
  <si>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</si>
  <si>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</si>
  <si>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</si>
  <si>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</si>
  <si>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</si>
  <si>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</si>
  <si>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</si>
  <si>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</si>
  <si>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</si>
  <si>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</si>
  <si>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</si>
  <si>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</si>
  <si>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</si>
  <si>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</si>
  <si>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</si>
  <si>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</si>
  <si>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</si>
  <si>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</si>
  <si>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</si>
  <si>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</si>
  <si>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</si>
  <si>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</si>
  <si>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</si>
  <si>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</si>
  <si>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</si>
  <si>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</si>
  <si>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</si>
  <si>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</si>
  <si>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</si>
  <si>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</si>
  <si>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</si>
  <si>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</si>
  <si>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</si>
  <si>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</si>
  <si>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</si>
  <si>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</si>
  <si>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</si>
  <si>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</si>
  <si>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</si>
  <si>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</si>
  <si>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</si>
  <si>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</si>
  <si>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</si>
  <si>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</si>
  <si>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</si>
  <si>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</si>
  <si>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</si>
  <si>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</si>
  <si>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</si>
  <si>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</si>
  <si>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</si>
  <si>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</si>
  <si>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</si>
  <si>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</si>
  <si>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</si>
  <si>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</si>
  <si>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</si>
  <si>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</si>
  <si>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</si>
  <si>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</si>
  <si>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</si>
  <si>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</si>
  <si>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</si>
  <si>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</si>
  <si>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</si>
  <si>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</si>
  <si>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</si>
  <si>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</si>
  <si>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</si>
  <si>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</si>
  <si>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</si>
  <si>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</si>
  <si>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</si>
  <si>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</si>
  <si>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</si>
  <si>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</si>
  <si>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</si>
  <si>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</si>
  <si>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</si>
  <si>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</si>
  <si>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</si>
  <si>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</si>
  <si>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</si>
  <si>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</si>
  <si>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</si>
  <si>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</si>
  <si>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</si>
  <si>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</si>
  <si>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</si>
  <si>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</si>
  <si>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</si>
  <si>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</si>
  <si>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</si>
  <si>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</si>
  <si>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</si>
  <si>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</si>
  <si>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</si>
  <si>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</si>
  <si>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</si>
  <si>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</si>
  <si>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</si>
  <si>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</si>
  <si>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</si>
  <si>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</si>
  <si>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</si>
  <si>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</si>
  <si>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</si>
  <si>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</si>
  <si>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</si>
  <si>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</si>
  <si>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</si>
  <si>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</si>
  <si>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</si>
  <si>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</si>
  <si>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</si>
  <si>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</si>
  <si>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</si>
  <si>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</si>
  <si>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</si>
  <si>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</si>
  <si>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</si>
  <si>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</si>
  <si>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</si>
  <si>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</si>
  <si>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</si>
  <si>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</si>
  <si>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</si>
  <si>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</si>
  <si>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</si>
  <si>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</si>
  <si>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</si>
  <si>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</si>
  <si>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</si>
  <si>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</si>
  <si>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</si>
  <si>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</si>
  <si>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</si>
  <si>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</si>
  <si>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</si>
  <si>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</si>
  <si>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</si>
  <si>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</si>
  <si>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</si>
  <si>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</si>
  <si>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</si>
  <si>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</si>
  <si>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</si>
  <si>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</si>
  <si>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</si>
  <si>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</si>
  <si>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</si>
  <si>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</si>
  <si>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</si>
  <si>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</si>
  <si>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</si>
  <si>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</si>
  <si>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</si>
  <si>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</si>
  <si>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</si>
  <si>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</si>
  <si>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</si>
  <si>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</si>
  <si>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</si>
  <si>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</si>
  <si>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</si>
  <si>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</si>
  <si>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</si>
  <si>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</si>
  <si>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</si>
  <si>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</si>
  <si>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</si>
  <si>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</si>
  <si>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</si>
  <si>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</si>
  <si>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</si>
  <si>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</si>
  <si>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</si>
  <si>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</si>
  <si>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</si>
  <si>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</si>
  <si>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</si>
  <si>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</si>
  <si>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</si>
  <si>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</si>
  <si>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</si>
  <si>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</si>
  <si>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</si>
  <si>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</si>
  <si>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</si>
  <si>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</si>
  <si>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</si>
  <si>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</si>
  <si>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</si>
  <si>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</si>
  <si>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</si>
  <si>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</si>
  <si>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</si>
  <si>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</si>
  <si>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</si>
  <si>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</si>
  <si>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</si>
  <si>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</si>
  <si>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</si>
  <si>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</si>
  <si>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</si>
  <si>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</si>
  <si>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</si>
  <si>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</si>
  <si>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</si>
  <si>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</si>
  <si>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</si>
  <si>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</si>
  <si>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</si>
  <si>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</si>
  <si>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</si>
  <si>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</si>
  <si>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</si>
  <si>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</si>
  <si>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</si>
  <si>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</si>
  <si>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</si>
  <si>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</si>
  <si>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</si>
  <si>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</si>
  <si>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</si>
  <si>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</si>
  <si>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</si>
  <si>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</si>
  <si>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</si>
  <si>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</si>
  <si>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</si>
  <si>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</si>
  <si>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</si>
  <si>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</si>
  <si>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</si>
  <si>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</si>
  <si>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</si>
  <si>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</si>
  <si>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</si>
  <si>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</si>
  <si>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</si>
  <si>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</si>
  <si>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</si>
  <si>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</si>
  <si>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</si>
  <si>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</si>
  <si>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</si>
  <si>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</si>
  <si>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</si>
  <si>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</si>
  <si>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</si>
  <si>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</si>
  <si>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</si>
  <si>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</si>
  <si>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</si>
  <si>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</si>
  <si>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</si>
  <si>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</si>
  <si>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</si>
  <si>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</si>
  <si>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</si>
  <si>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</si>
  <si>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</si>
  <si>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</si>
  <si>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</si>
  <si>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</si>
  <si>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</si>
  <si>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</si>
  <si>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</si>
  <si>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</si>
  <si>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</si>
  <si>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</si>
  <si>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</si>
  <si>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</si>
  <si>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</si>
  <si>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</si>
  <si>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</si>
  <si>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</si>
  <si>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</si>
  <si>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</si>
  <si>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</si>
  <si>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</si>
  <si>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</si>
  <si>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</si>
  <si>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</si>
  <si>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</si>
  <si>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</si>
  <si>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</si>
  <si>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</si>
  <si>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</si>
  <si>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</si>
  <si>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</si>
  <si>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</si>
  <si>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</si>
  <si>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</si>
  <si>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</si>
  <si>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</si>
  <si>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</si>
  <si>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</si>
  <si>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</si>
  <si>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</si>
  <si>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</si>
  <si>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</si>
  <si>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</si>
  <si>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</si>
  <si>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</si>
  <si>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</si>
  <si>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</si>
  <si>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</si>
  <si>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</si>
  <si>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</si>
  <si>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</si>
  <si>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</si>
  <si>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</si>
  <si>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</si>
  <si>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</si>
  <si>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</si>
  <si>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</si>
  <si>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</si>
  <si>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</si>
  <si>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</si>
  <si>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</si>
  <si>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</si>
  <si>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</si>
  <si>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</si>
  <si>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</si>
  <si>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</si>
  <si>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</si>
  <si>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</si>
  <si>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</si>
  <si>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</si>
  <si>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</si>
  <si>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</si>
  <si>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</si>
  <si>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</si>
  <si>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</si>
  <si>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</si>
  <si>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</si>
  <si>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</si>
  <si>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</si>
  <si>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</si>
  <si>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</si>
  <si>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</si>
  <si>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</si>
  <si>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</si>
  <si>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</si>
  <si>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</si>
  <si>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</si>
  <si>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</si>
  <si>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</si>
  <si>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</si>
  <si>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</si>
  <si>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</si>
  <si>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</si>
  <si>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</si>
  <si>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</si>
  <si>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</si>
  <si>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</si>
  <si>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</si>
  <si>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</si>
  <si>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</si>
  <si>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</si>
  <si>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</si>
  <si>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</si>
  <si>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</si>
  <si>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</si>
  <si>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</si>
  <si>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</si>
  <si>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</si>
  <si>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</si>
  <si>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</si>
  <si>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</si>
  <si>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</si>
  <si>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</si>
  <si>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</si>
  <si>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</si>
  <si>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</si>
  <si>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</si>
  <si>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</si>
  <si>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</si>
  <si>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</si>
  <si>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</si>
  <si>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</si>
  <si>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</si>
  <si>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</si>
  <si>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</si>
  <si>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</si>
  <si>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</si>
  <si>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</si>
  <si>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</si>
  <si>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</si>
  <si>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</si>
  <si>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</si>
  <si>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</si>
  <si>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</si>
  <si>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</si>
  <si>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</si>
  <si>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</si>
  <si>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</si>
  <si>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</si>
  <si>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</si>
  <si>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</si>
  <si>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</si>
  <si>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</si>
  <si>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</si>
  <si>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</si>
  <si>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</si>
  <si>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</si>
  <si>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</si>
  <si>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</si>
  <si>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</si>
  <si>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</si>
  <si>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</si>
  <si>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</si>
  <si>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</si>
  <si>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</si>
  <si>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</si>
  <si>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</si>
  <si>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</si>
  <si>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</si>
  <si>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</si>
  <si>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</si>
  <si>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</si>
  <si>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</si>
  <si>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</si>
  <si>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</si>
  <si>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</si>
  <si>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</si>
  <si>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</si>
  <si>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</si>
  <si>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</si>
  <si>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</si>
  <si>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</si>
  <si>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</si>
  <si>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</si>
  <si>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</si>
  <si>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</si>
  <si>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</si>
  <si>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</si>
  <si>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</si>
  <si>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</si>
  <si>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</si>
  <si>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</si>
  <si>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</si>
  <si>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</si>
  <si>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</si>
  <si>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</si>
  <si>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</si>
  <si>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</si>
  <si>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</si>
  <si>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</si>
  <si>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</si>
  <si>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</si>
  <si>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</si>
  <si>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</si>
  <si>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</si>
  <si>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</si>
  <si>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</si>
  <si>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</si>
  <si>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</si>
  <si>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</si>
  <si>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</si>
  <si>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</si>
  <si>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</si>
  <si>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</si>
  <si>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</si>
  <si>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</si>
  <si>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</si>
  <si>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</si>
  <si>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</si>
  <si>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</si>
  <si>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</si>
  <si>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</si>
  <si>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</si>
  <si>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</si>
  <si>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</si>
  <si>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</si>
  <si>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</si>
  <si>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</si>
  <si>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</si>
  <si>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</si>
  <si>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</si>
  <si>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</si>
  <si>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</si>
  <si>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</si>
  <si>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</si>
  <si>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</si>
  <si>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</si>
  <si>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</si>
  <si>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</si>
  <si>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</si>
  <si>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</si>
  <si>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</si>
  <si>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</si>
  <si>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</si>
  <si>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</si>
  <si>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</si>
  <si>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</si>
  <si>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</si>
  <si>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</si>
  <si>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</si>
  <si>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</si>
  <si>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</si>
  <si>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</si>
  <si>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</si>
  <si>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</si>
  <si>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</si>
  <si>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</si>
  <si>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</si>
  <si>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</si>
  <si>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</si>
  <si>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</si>
  <si>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</si>
  <si>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</si>
  <si>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</si>
  <si>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</si>
  <si>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</si>
  <si>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</si>
  <si>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</si>
  <si>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</si>
  <si>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</si>
  <si>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</si>
  <si>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</si>
  <si>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</si>
  <si>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</si>
  <si>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</si>
  <si>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</si>
  <si>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</si>
  <si>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</si>
  <si>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</si>
  <si>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</si>
  <si>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</si>
  <si>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</si>
  <si>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</si>
  <si>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</si>
  <si>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</si>
  <si>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</si>
  <si>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</si>
  <si>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</si>
  <si>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</si>
  <si>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</si>
  <si>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</si>
  <si>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</si>
  <si>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</si>
  <si>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</si>
  <si>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</si>
  <si>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</si>
  <si>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</si>
  <si>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</si>
  <si>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</si>
  <si>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</si>
  <si>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</si>
  <si>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</si>
  <si>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</si>
  <si>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</si>
  <si>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</si>
  <si>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</si>
  <si>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</si>
  <si>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</si>
  <si>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</si>
  <si>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</si>
  <si>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</si>
  <si>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</si>
  <si>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</si>
  <si>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</si>
  <si>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</si>
  <si>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</si>
  <si>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</si>
  <si>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</si>
  <si>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</si>
  <si>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</si>
  <si>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</si>
  <si>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</si>
  <si>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</si>
  <si>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</si>
  <si>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</si>
  <si>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</si>
  <si>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</si>
  <si>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</si>
  <si>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</si>
  <si>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</si>
  <si>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</si>
  <si>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</si>
  <si>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</si>
  <si>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</si>
  <si>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</si>
  <si>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</si>
  <si>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</si>
  <si>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</si>
  <si>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</si>
  <si>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</si>
  <si>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</si>
  <si>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</si>
  <si>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</si>
  <si>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</si>
  <si>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</si>
  <si>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</si>
  <si>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</si>
  <si>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</si>
  <si>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</si>
  <si>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</si>
  <si>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</si>
  <si>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</si>
  <si>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</si>
  <si>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</si>
  <si>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</si>
  <si>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</si>
  <si>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</si>
  <si>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</si>
  <si>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</si>
  <si>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</si>
  <si>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</si>
  <si>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</si>
  <si>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</si>
  <si>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</si>
  <si>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</si>
  <si>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</si>
  <si>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</si>
  <si>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</si>
  <si>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</si>
  <si>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</si>
  <si>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</si>
  <si>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</si>
  <si>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</si>
  <si>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</si>
  <si>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</si>
  <si>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</si>
  <si>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</si>
  <si>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</si>
  <si>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</si>
  <si>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</si>
  <si>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</si>
  <si>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</si>
  <si>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</si>
  <si>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</si>
  <si>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</si>
  <si>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</si>
  <si>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</si>
  <si>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</si>
  <si>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</si>
  <si>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</si>
  <si>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</si>
  <si>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</si>
  <si>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</si>
  <si>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</si>
  <si>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</si>
  <si>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</si>
  <si>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</si>
  <si>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</si>
  <si>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</si>
  <si>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</si>
  <si>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</si>
  <si>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</si>
  <si>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</si>
  <si>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</si>
  <si>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</si>
  <si>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</si>
  <si>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</si>
  <si>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</si>
  <si>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</si>
  <si>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</si>
  <si>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</si>
  <si>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</si>
  <si>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</si>
  <si>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</si>
  <si>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</si>
  <si>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</si>
  <si>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</si>
  <si>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</si>
  <si>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</si>
  <si>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</si>
  <si>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</si>
  <si>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</si>
  <si>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</si>
  <si>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</si>
  <si>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</si>
  <si>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</si>
  <si>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</si>
  <si>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</si>
  <si>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</si>
  <si>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</si>
  <si>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</si>
  <si>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</si>
  <si>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</si>
  <si>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</si>
  <si>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</si>
  <si>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</si>
  <si>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</si>
  <si>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</si>
  <si>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</si>
  <si>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</si>
  <si>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</si>
  <si>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</si>
  <si>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</si>
  <si>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</si>
  <si>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</si>
  <si>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</si>
  <si>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</si>
  <si>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</si>
  <si>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</si>
  <si>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</si>
  <si>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</si>
  <si>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</si>
  <si>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</si>
  <si>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</si>
  <si>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</si>
  <si>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</si>
  <si>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</si>
  <si>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</si>
  <si>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</si>
  <si>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</si>
  <si>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</si>
  <si>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</si>
  <si>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</si>
  <si>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</si>
  <si>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</si>
  <si>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</si>
  <si>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</si>
  <si>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</si>
  <si>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</si>
  <si>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</si>
  <si>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</si>
  <si>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</si>
  <si>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</si>
  <si>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</si>
  <si>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</si>
  <si>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</si>
  <si>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</si>
  <si>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</si>
  <si>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</si>
  <si>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</si>
  <si>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</si>
  <si>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</si>
  <si>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</si>
  <si>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</si>
  <si>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</si>
  <si>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</si>
  <si>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</si>
  <si>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</si>
  <si>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</si>
  <si>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</si>
  <si>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</si>
  <si>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</si>
  <si>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</si>
  <si>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</si>
  <si>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</si>
  <si>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</si>
  <si>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</si>
  <si>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</si>
  <si>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</si>
  <si>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</si>
  <si>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</si>
  <si>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</si>
  <si>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</si>
  <si>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</si>
  <si>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</si>
  <si>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</si>
  <si>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</si>
  <si>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</si>
  <si>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</si>
  <si>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</si>
  <si>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</si>
  <si>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</si>
  <si>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</si>
  <si>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</si>
  <si>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</si>
  <si>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</si>
  <si>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</si>
  <si>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</si>
  <si>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</si>
  <si>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</si>
  <si>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</si>
  <si>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</si>
  <si>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</si>
  <si>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</si>
  <si>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</si>
  <si>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</si>
  <si>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</si>
  <si>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</si>
  <si>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</si>
  <si>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</si>
  <si>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</si>
  <si>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</si>
  <si>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</si>
  <si>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</si>
  <si>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</si>
  <si>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</si>
  <si>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</si>
  <si>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</si>
  <si>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</si>
  <si>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</si>
  <si>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</si>
  <si>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</si>
  <si>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</si>
  <si>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</si>
  <si>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</si>
  <si>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</si>
  <si>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</si>
  <si>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</si>
  <si>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</si>
  <si>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</si>
  <si>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</si>
  <si>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</si>
  <si>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</si>
  <si>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</si>
  <si>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</si>
  <si>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</si>
  <si>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</si>
  <si>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</si>
  <si>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</si>
  <si>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</si>
  <si>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</si>
  <si>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</si>
  <si>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</si>
  <si>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</si>
  <si>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</si>
  <si>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</si>
  <si>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</si>
  <si>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</si>
  <si>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</si>
  <si>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</si>
  <si>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</si>
  <si>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</si>
  <si>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</si>
  <si>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</si>
  <si>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</si>
  <si>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</si>
  <si>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</si>
  <si>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</si>
  <si>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</si>
  <si>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</si>
  <si>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</si>
  <si>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</si>
  <si>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</si>
  <si>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</si>
  <si>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</si>
  <si>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</si>
  <si>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</si>
  <si>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</si>
  <si>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</si>
  <si>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</si>
  <si>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</si>
  <si>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</si>
  <si>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</si>
  <si>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</si>
  <si>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</si>
  <si>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</si>
  <si>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</si>
  <si>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</si>
  <si>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</si>
  <si>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</si>
  <si>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</si>
  <si>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</si>
  <si>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</si>
  <si>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</si>
  <si>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</si>
  <si>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</si>
  <si>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</si>
  <si>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</si>
  <si>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</si>
  <si>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</si>
  <si>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</si>
  <si>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</si>
  <si>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</si>
  <si>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</si>
  <si>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</si>
  <si>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</si>
  <si>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</si>
  <si>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</si>
  <si>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</si>
  <si>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</si>
  <si>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</si>
  <si>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</si>
  <si>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</si>
  <si>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</si>
  <si>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</si>
  <si>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</si>
  <si>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</si>
  <si>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</si>
  <si>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</si>
  <si>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</si>
  <si>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</si>
  <si>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</si>
  <si>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</si>
  <si>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</si>
  <si>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</si>
  <si>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</si>
  <si>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</si>
  <si>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</si>
  <si>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</si>
  <si>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</si>
  <si>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</si>
  <si>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</si>
  <si>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</si>
  <si>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</si>
  <si>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</si>
  <si>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</si>
  <si>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</si>
  <si>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</si>
  <si>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</si>
  <si>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</si>
  <si>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</si>
  <si>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</si>
  <si>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</si>
  <si>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</si>
  <si>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</si>
  <si>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</si>
  <si>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</si>
  <si>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</si>
  <si>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</si>
  <si>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</si>
  <si>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</si>
  <si>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</si>
  <si>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</si>
  <si>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</si>
  <si>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</si>
  <si>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</si>
  <si>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</si>
  <si>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</si>
  <si>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</si>
  <si>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</si>
  <si>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</si>
  <si>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</si>
  <si>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</si>
  <si>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</si>
  <si>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</si>
  <si>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</si>
  <si>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</si>
  <si>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</si>
  <si>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</si>
  <si>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</si>
  <si>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</si>
  <si>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</si>
  <si>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</si>
  <si>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</si>
  <si>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</si>
  <si>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</si>
  <si>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</si>
  <si>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</si>
  <si>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</si>
  <si>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</si>
  <si>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</si>
  <si>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</si>
  <si>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</si>
  <si>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</si>
  <si>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</si>
  <si>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</si>
  <si>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</si>
  <si>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</si>
  <si>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</si>
  <si>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</si>
  <si>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</si>
  <si>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</si>
  <si>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</si>
  <si>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</si>
  <si>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</si>
  <si>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</si>
  <si>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</si>
  <si>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</si>
  <si>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</si>
  <si>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</si>
  <si>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</si>
  <si>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</si>
  <si>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</si>
  <si>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</si>
  <si>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</si>
  <si>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</si>
  <si>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</si>
  <si>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</si>
  <si>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</si>
  <si>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</si>
  <si>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</si>
  <si>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</si>
  <si>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</si>
  <si>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</si>
  <si>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</si>
  <si>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</si>
  <si>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</si>
  <si>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</si>
  <si>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</si>
  <si>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</si>
  <si>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</si>
  <si>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</si>
  <si>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</si>
  <si>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</si>
  <si>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</si>
  <si>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</si>
  <si>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</si>
  <si>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</si>
  <si>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</si>
  <si>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</si>
  <si>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</si>
  <si>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</si>
  <si>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</si>
  <si>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</si>
  <si>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</si>
  <si>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</si>
  <si>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</si>
  <si>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</si>
  <si>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</si>
  <si>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</si>
  <si>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</si>
  <si>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</si>
  <si>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</si>
  <si>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</si>
  <si>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</si>
  <si>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</si>
  <si>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</si>
  <si>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</si>
  <si>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</si>
  <si>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</si>
  <si>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</si>
  <si>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</si>
  <si>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</si>
  <si>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</si>
  <si>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</si>
  <si>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</si>
  <si>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</si>
  <si>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</si>
  <si>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</si>
  <si>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</si>
  <si>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</si>
  <si>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</si>
  <si>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</si>
  <si>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</si>
  <si>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</si>
  <si>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</si>
  <si>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</si>
  <si>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</si>
  <si>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</si>
  <si>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</si>
  <si>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</si>
  <si>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</si>
  <si>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</si>
  <si>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</si>
  <si>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</si>
  <si>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</si>
  <si>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</si>
  <si>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</si>
  <si>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</si>
  <si>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</si>
  <si>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</si>
  <si>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</si>
  <si>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</si>
  <si>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</si>
  <si>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</si>
  <si>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</si>
  <si>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</si>
  <si>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</si>
  <si>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</si>
  <si>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</si>
  <si>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</si>
  <si>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</si>
  <si>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</si>
  <si>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</si>
  <si>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</si>
  <si>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</si>
  <si>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</si>
  <si>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</si>
  <si>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</si>
  <si>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</si>
  <si>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</si>
  <si>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</si>
  <si>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</si>
  <si>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</si>
  <si>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</si>
  <si>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</si>
  <si>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</si>
  <si>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</si>
  <si>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</si>
  <si>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</si>
  <si>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</si>
  <si>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</si>
  <si>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</si>
  <si>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</si>
  <si>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</si>
  <si>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</si>
  <si>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</si>
  <si>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</si>
  <si>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</si>
  <si>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</si>
  <si>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</si>
  <si>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</si>
  <si>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</si>
  <si>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</si>
  <si>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</si>
  <si>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</si>
  <si>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</si>
  <si>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</si>
  <si>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</si>
  <si>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</si>
  <si>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</si>
  <si>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</si>
  <si>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</si>
  <si>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</si>
  <si>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</si>
  <si>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</si>
  <si>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</si>
  <si>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</si>
  <si>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</si>
  <si>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</si>
  <si>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</si>
  <si>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</si>
  <si>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</si>
  <si>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</si>
  <si>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</si>
  <si>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</si>
  <si>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</si>
  <si>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</si>
  <si>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</si>
  <si>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</si>
  <si>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</si>
  <si>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</si>
  <si>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</si>
  <si>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</si>
  <si>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</si>
  <si>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</si>
  <si>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</si>
  <si>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</si>
  <si>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</si>
  <si>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</si>
  <si>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</si>
  <si>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</si>
  <si>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</si>
  <si>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</si>
  <si>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</si>
  <si>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</si>
  <si>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</si>
  <si>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</si>
  <si>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</si>
  <si>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</si>
  <si>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</si>
  <si>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</si>
  <si>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</si>
  <si>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</si>
  <si>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</si>
  <si>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</si>
  <si>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</si>
  <si>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</si>
  <si>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</si>
  <si>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</si>
  <si>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</si>
  <si>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</si>
  <si>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</si>
  <si>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</si>
  <si>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</si>
  <si>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</si>
  <si>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</si>
  <si>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</si>
  <si>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</si>
  <si>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</si>
  <si>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</si>
  <si>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</si>
  <si>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</si>
  <si>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</si>
  <si>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</si>
  <si>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</si>
  <si>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</si>
  <si>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</si>
  <si>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</si>
  <si>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</si>
  <si>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</si>
  <si>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</si>
  <si>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</si>
  <si>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</si>
  <si>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</si>
  <si>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</si>
  <si>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</si>
  <si>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</si>
  <si>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</si>
  <si>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</si>
  <si>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</si>
  <si>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</si>
  <si>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</si>
  <si>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</si>
  <si>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</si>
  <si>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</si>
  <si>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</si>
  <si>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</si>
  <si>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</si>
  <si>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</si>
  <si>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</si>
  <si>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</si>
  <si>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</si>
  <si>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</si>
  <si>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</si>
  <si>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</si>
  <si>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</si>
  <si>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</si>
  <si>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</si>
  <si>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</si>
  <si>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</si>
  <si>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</si>
  <si>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</si>
  <si>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</si>
  <si>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</si>
  <si>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</si>
  <si>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</si>
  <si>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</si>
  <si>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</si>
  <si>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</si>
  <si>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</si>
  <si>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</si>
  <si>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</si>
  <si>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</si>
  <si>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</si>
  <si>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</si>
  <si>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</si>
  <si>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</si>
  <si>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</si>
  <si>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</si>
  <si>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</si>
  <si>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</si>
  <si>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</si>
  <si>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</si>
  <si>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</si>
  <si>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</si>
  <si>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</si>
  <si>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</si>
  <si>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</si>
  <si>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</si>
  <si>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</si>
  <si>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</si>
  <si>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</si>
  <si>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</si>
  <si>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</si>
  <si>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</si>
  <si>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</si>
  <si>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</si>
  <si>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</si>
  <si>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</si>
  <si>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</si>
  <si>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</si>
  <si>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</si>
  <si>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</si>
  <si>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</si>
  <si>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</si>
  <si>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</si>
  <si>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</si>
  <si>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</si>
  <si>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</si>
  <si>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</si>
  <si>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</si>
  <si>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</si>
  <si>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</si>
  <si>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</si>
  <si>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</si>
  <si>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</si>
  <si>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</si>
  <si>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</si>
  <si>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</si>
  <si>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</si>
  <si>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</si>
  <si>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</si>
  <si>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</si>
  <si>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</si>
  <si>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</si>
  <si>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</si>
  <si>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</si>
  <si>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</si>
  <si>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</si>
  <si>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</si>
  <si>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</si>
  <si>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</si>
  <si>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</si>
  <si>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</si>
  <si>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</si>
  <si>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</si>
  <si>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</si>
  <si>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</si>
  <si>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</si>
  <si>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</si>
  <si>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</si>
  <si>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</si>
  <si>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</si>
  <si>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</si>
  <si>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</si>
  <si>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</si>
  <si>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</si>
  <si>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</si>
  <si>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</si>
  <si>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</si>
  <si>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</si>
  <si>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</si>
  <si>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</si>
  <si>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</si>
  <si>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</si>
  <si>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</si>
  <si>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</si>
  <si>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</si>
  <si>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</si>
  <si>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</si>
  <si>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</si>
  <si>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</si>
  <si>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</si>
  <si>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</si>
  <si>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</si>
  <si>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</si>
  <si>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</si>
  <si>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</si>
  <si>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</si>
  <si>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</si>
  <si>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</si>
  <si>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</si>
  <si>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</si>
  <si>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</si>
  <si>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</si>
  <si>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</si>
  <si>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</si>
  <si>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</si>
  <si>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</si>
  <si>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</si>
  <si>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</si>
  <si>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</si>
  <si>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</si>
  <si>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</si>
  <si>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</si>
  <si>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</si>
  <si>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</si>
  <si>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</si>
  <si>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</si>
  <si>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</si>
  <si>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</si>
  <si>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</si>
  <si>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</si>
  <si>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</si>
  <si>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</si>
  <si>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</si>
  <si>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</si>
  <si>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</si>
  <si>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</si>
  <si>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</si>
  <si>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</si>
  <si>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</si>
  <si>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</si>
  <si>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</si>
  <si>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</si>
  <si>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</si>
  <si>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</si>
  <si>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</si>
  <si>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</si>
  <si>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</si>
  <si>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</si>
  <si>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</si>
  <si>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</si>
  <si>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</si>
  <si>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</si>
  <si>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</si>
  <si>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</si>
  <si>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</si>
  <si>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</si>
  <si>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</si>
  <si>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</si>
  <si>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</si>
  <si>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</si>
  <si>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</si>
  <si>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</si>
  <si>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</si>
  <si>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</si>
  <si>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</si>
  <si>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</si>
  <si>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</si>
  <si>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</si>
  <si>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</si>
  <si>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</si>
  <si>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</si>
  <si>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</si>
  <si>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</si>
  <si>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</si>
  <si>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</si>
  <si>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</si>
  <si>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</si>
  <si>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</si>
  <si>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</si>
  <si>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</si>
  <si>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</si>
  <si>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</si>
  <si>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</si>
  <si>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</si>
  <si>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</si>
  <si>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</si>
  <si>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</si>
  <si>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</si>
  <si>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</si>
  <si>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</si>
  <si>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</si>
  <si>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</si>
  <si>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</si>
  <si>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</si>
  <si>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</si>
  <si>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</si>
  <si>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</si>
  <si>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</si>
  <si>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</si>
  <si>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</si>
  <si>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</si>
  <si>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</si>
  <si>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</si>
  <si>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</si>
  <si>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</si>
  <si>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</si>
  <si>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</si>
  <si>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</si>
  <si>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</si>
  <si>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</si>
  <si>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</si>
  <si>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</si>
  <si>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</si>
  <si>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</si>
  <si>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</si>
  <si>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</si>
  <si>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</si>
  <si>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</si>
  <si>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</si>
  <si>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</si>
  <si>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</si>
  <si>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</si>
  <si>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</si>
  <si>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</si>
  <si>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</si>
  <si>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</si>
  <si>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</si>
  <si>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</si>
  <si>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</si>
  <si>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</si>
  <si>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</si>
  <si>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</si>
  <si>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</si>
  <si>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</si>
  <si>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</si>
  <si>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</si>
  <si>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</si>
  <si>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</si>
  <si>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</si>
  <si>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</si>
  <si>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</si>
  <si>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</si>
  <si>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</si>
  <si>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</si>
  <si>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</si>
  <si>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</si>
  <si>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</si>
  <si>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</si>
  <si>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</si>
  <si>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</si>
  <si>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</si>
  <si>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</si>
  <si>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</si>
  <si>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</si>
  <si>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</si>
  <si>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</si>
  <si>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</si>
  <si>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</si>
  <si>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</si>
  <si>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</si>
  <si>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</si>
  <si>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</si>
  <si>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</si>
  <si>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</si>
  <si>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</si>
  <si>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</si>
  <si>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</si>
  <si>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</si>
  <si>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</si>
  <si>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</si>
  <si>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</si>
  <si>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</si>
  <si>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</si>
  <si>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</si>
  <si>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</si>
  <si>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</si>
  <si>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</si>
  <si>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</si>
  <si>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</si>
  <si>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</si>
  <si>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</si>
  <si>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</si>
  <si>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</si>
  <si>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</si>
  <si>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</si>
  <si>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</si>
  <si>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</si>
  <si>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</si>
  <si>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</si>
  <si>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</si>
  <si>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</si>
  <si>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</si>
  <si>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</si>
  <si>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</si>
  <si>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</si>
  <si>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</si>
  <si>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</si>
  <si>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</si>
  <si>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</si>
  <si>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</si>
  <si>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</si>
  <si>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</si>
  <si>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</si>
  <si>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</si>
  <si>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</si>
  <si>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</si>
  <si>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</si>
  <si>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</si>
  <si>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</si>
  <si>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</si>
  <si>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</si>
  <si>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</si>
  <si>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</si>
  <si>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</si>
  <si>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</si>
  <si>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</si>
  <si>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</si>
  <si>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</si>
  <si>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</si>
  <si>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</si>
  <si>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</si>
  <si>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</si>
  <si>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</si>
  <si>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</si>
  <si>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</si>
  <si>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</si>
  <si>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</si>
  <si>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</si>
  <si>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</si>
  <si>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</si>
  <si>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</si>
  <si>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</si>
  <si>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</si>
  <si>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</si>
  <si>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</si>
  <si>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</si>
  <si>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</si>
  <si>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</si>
  <si>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</si>
  <si>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</si>
  <si>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</si>
  <si>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</si>
  <si>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</si>
  <si>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</si>
  <si>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</si>
  <si>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</si>
  <si>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</si>
  <si>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</si>
  <si>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</si>
  <si>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</si>
  <si>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</si>
  <si>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</si>
  <si>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</si>
  <si>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</si>
  <si>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</si>
  <si>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</si>
  <si>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</si>
  <si>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</si>
  <si>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</si>
  <si>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</si>
  <si>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</si>
  <si>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</si>
  <si>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</si>
  <si>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</si>
  <si>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</si>
  <si>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</si>
  <si>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</si>
  <si>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</si>
  <si>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</si>
  <si>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</si>
  <si>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</si>
  <si>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</si>
  <si>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</si>
  <si>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</si>
  <si>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</si>
  <si>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</si>
  <si>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</si>
  <si>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</si>
  <si>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</si>
  <si>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</si>
  <si>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</si>
  <si>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</si>
  <si>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</si>
  <si>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</si>
  <si>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</si>
  <si>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</si>
  <si>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</si>
  <si>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</si>
  <si>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</si>
  <si>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</si>
  <si>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</si>
  <si>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</si>
  <si>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</si>
  <si>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</si>
  <si>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</si>
  <si>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</si>
  <si>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</si>
  <si>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</si>
  <si>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</si>
  <si>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</si>
  <si>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</si>
  <si>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</si>
  <si>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</si>
  <si>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</si>
  <si>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</si>
  <si>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</si>
  <si>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</si>
  <si>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</si>
  <si>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</si>
  <si>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</si>
  <si>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</si>
  <si>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</si>
  <si>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</si>
  <si>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</si>
  <si>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</si>
  <si>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</si>
  <si>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</si>
  <si>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</si>
  <si>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</si>
  <si>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</si>
  <si>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</si>
  <si>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</si>
  <si>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</si>
  <si>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</si>
  <si>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</si>
  <si>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</si>
  <si>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</si>
  <si>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</si>
  <si>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</si>
  <si>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</si>
  <si>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</si>
  <si>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</si>
  <si>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</si>
  <si>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</si>
  <si>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</si>
  <si>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</si>
  <si>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</si>
  <si>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</si>
  <si>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</si>
  <si>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</si>
  <si>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</si>
  <si>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</si>
  <si>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</si>
  <si>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</si>
  <si>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</si>
  <si>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</si>
  <si>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</si>
  <si>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</si>
  <si>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</si>
  <si>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</si>
  <si>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</si>
  <si>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</si>
  <si>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</si>
  <si>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</si>
  <si>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</si>
  <si>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</si>
  <si>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</si>
  <si>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</si>
  <si>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</si>
  <si>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</si>
  <si>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</si>
  <si>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</si>
  <si>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</si>
  <si>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</si>
  <si>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</si>
  <si>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</si>
  <si>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</si>
  <si>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</si>
  <si>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</si>
  <si>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</si>
  <si>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</si>
  <si>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</si>
  <si>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</si>
  <si>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</si>
  <si>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</si>
  <si>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</si>
  <si>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</si>
  <si>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</si>
  <si>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</si>
  <si>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</si>
  <si>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</si>
  <si>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</si>
  <si>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</si>
  <si>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</si>
  <si>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</si>
  <si>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</si>
  <si>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</si>
  <si>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</si>
  <si>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</si>
  <si>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</si>
  <si>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</si>
  <si>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</si>
  <si>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</si>
  <si>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</si>
  <si>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</si>
  <si>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</si>
  <si>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</si>
  <si>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</si>
  <si>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</si>
  <si>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</si>
  <si>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</si>
  <si>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</si>
  <si>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</si>
  <si>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</si>
  <si>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</si>
  <si>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</si>
  <si>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</si>
  <si>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</si>
  <si>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</si>
  <si>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</si>
  <si>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</si>
  <si>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</si>
  <si>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</si>
  <si>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</si>
  <si>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</si>
  <si>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</si>
  <si>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</si>
  <si>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</si>
  <si>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</si>
  <si>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</si>
  <si>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</si>
  <si>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</si>
  <si>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</si>
  <si>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</si>
  <si>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</si>
  <si>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</si>
  <si>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</si>
  <si>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</si>
  <si>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</si>
  <si>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</si>
  <si>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</si>
  <si>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</si>
  <si>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</si>
  <si>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</si>
  <si>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</si>
  <si>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</si>
  <si>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</si>
  <si>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</si>
  <si>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</si>
  <si>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</si>
  <si>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</si>
  <si>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</si>
  <si>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</si>
  <si>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</si>
  <si>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</si>
  <si>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</si>
  <si>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</si>
  <si>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</si>
  <si>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</si>
  <si>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</si>
  <si>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</si>
  <si>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</si>
  <si>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</si>
  <si>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</si>
  <si>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</si>
  <si>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</si>
  <si>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</si>
  <si>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</si>
  <si>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</si>
  <si>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</si>
  <si>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</si>
  <si>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</si>
  <si>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</si>
  <si>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</si>
  <si>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</si>
  <si>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</si>
  <si>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</si>
  <si>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</si>
  <si>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</si>
  <si>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</si>
  <si>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</si>
  <si>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</si>
  <si>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</si>
  <si>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</si>
  <si>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</si>
  <si>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</si>
  <si>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</si>
  <si>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</si>
  <si>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</si>
  <si>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</si>
  <si>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</si>
  <si>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</si>
  <si>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</si>
  <si>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</si>
  <si>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</si>
  <si>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</si>
  <si>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</si>
  <si>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</si>
  <si>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</si>
  <si>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</si>
  <si>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</si>
  <si>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</si>
  <si>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</si>
  <si>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</si>
  <si>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</si>
  <si>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</si>
  <si>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</si>
  <si>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</si>
  <si>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</si>
  <si>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</si>
  <si>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</si>
  <si>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</si>
  <si>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</si>
  <si>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</si>
  <si>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</si>
  <si>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</si>
  <si>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</si>
  <si>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</si>
  <si>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</si>
  <si>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</si>
  <si>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</si>
  <si>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</si>
  <si>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</si>
  <si>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</si>
  <si>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</si>
  <si>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</si>
  <si>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</si>
  <si>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</si>
  <si>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</si>
  <si>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</si>
  <si>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</si>
  <si>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</si>
  <si>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</si>
  <si>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</si>
  <si>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</si>
  <si>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</si>
  <si>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</si>
  <si>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</si>
  <si>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</si>
  <si>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</si>
  <si>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</si>
  <si>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</si>
  <si>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</si>
  <si>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</si>
  <si>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</si>
  <si>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</si>
  <si>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</si>
  <si>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</si>
  <si>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</si>
  <si>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</si>
  <si>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</si>
  <si>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</si>
  <si>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</si>
  <si>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</si>
  <si>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</si>
  <si>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</si>
  <si>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</si>
  <si>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</si>
  <si>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</si>
  <si>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</si>
  <si>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</si>
  <si>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</si>
  <si>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</si>
  <si>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</si>
  <si>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</si>
  <si>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</si>
  <si>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</si>
  <si>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</si>
  <si>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</si>
  <si>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</si>
  <si>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</si>
  <si>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</si>
  <si>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</si>
  <si>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</si>
  <si>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</si>
  <si>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</si>
  <si>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</si>
  <si>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</si>
  <si>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</si>
  <si>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</si>
  <si>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</si>
  <si>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</si>
  <si>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</si>
  <si>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</si>
  <si>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</si>
  <si>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</si>
  <si>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</si>
  <si>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</si>
  <si>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</si>
  <si>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</si>
  <si>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</si>
  <si>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</si>
  <si>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</si>
  <si>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</si>
  <si>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</si>
  <si>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</si>
  <si>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</si>
  <si>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</si>
  <si>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</si>
  <si>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</si>
  <si>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</si>
  <si>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</si>
  <si>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</si>
  <si>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</si>
  <si>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</si>
  <si>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</si>
  <si>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</si>
  <si>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</si>
  <si>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</si>
  <si>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</si>
  <si>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</si>
  <si>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</si>
  <si>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</si>
  <si>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</si>
  <si>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</si>
  <si>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</si>
  <si>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</si>
  <si>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</si>
  <si>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</si>
  <si>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</si>
  <si>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</si>
  <si>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</si>
  <si>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</si>
  <si>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</si>
  <si>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</si>
  <si>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</si>
  <si>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</si>
  <si>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</si>
  <si>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</si>
  <si>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</si>
  <si>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</si>
  <si>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</si>
  <si>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</si>
  <si>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</si>
  <si>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</si>
  <si>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</si>
  <si>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</si>
  <si>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</si>
  <si>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</si>
  <si>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</si>
  <si>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</si>
  <si>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</si>
  <si>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</si>
  <si>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</si>
  <si>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</si>
  <si>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</si>
  <si>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</si>
  <si>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</si>
  <si>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</si>
  <si>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</si>
  <si>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</si>
  <si>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</si>
  <si>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</si>
  <si>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</si>
  <si>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</si>
  <si>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</si>
  <si>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</si>
  <si>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</si>
  <si>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</si>
  <si>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</si>
  <si>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</si>
  <si>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</si>
  <si>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</si>
  <si>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</si>
  <si>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</si>
  <si>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</si>
  <si>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</si>
  <si>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</si>
  <si>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</si>
  <si>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</si>
  <si>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</si>
  <si>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</si>
  <si>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</si>
  <si>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</si>
  <si>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</si>
  <si>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</si>
  <si>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</si>
  <si>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</si>
  <si>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</si>
  <si>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</si>
  <si>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</si>
  <si>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</si>
  <si>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</si>
  <si>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</si>
  <si>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</si>
  <si>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</si>
  <si>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</si>
  <si>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</si>
  <si>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</si>
  <si>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</si>
  <si>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</si>
  <si>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</si>
  <si>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</si>
  <si>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</si>
  <si>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</si>
  <si>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</si>
  <si>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</si>
  <si>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</si>
  <si>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</si>
  <si>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</si>
  <si>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</si>
  <si>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</si>
  <si>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</si>
  <si>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</si>
  <si>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</si>
  <si>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</si>
  <si>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</si>
  <si>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</si>
  <si>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</si>
  <si>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</si>
  <si>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</si>
  <si>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</si>
  <si>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</si>
  <si>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</si>
  <si>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</si>
  <si>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</si>
  <si>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</si>
  <si>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</si>
  <si>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</si>
  <si>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</si>
  <si>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</si>
  <si>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</si>
  <si>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</si>
  <si>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</si>
  <si>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</si>
  <si>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</si>
  <si>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</si>
  <si>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</si>
  <si>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</si>
  <si>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</si>
  <si>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</si>
  <si>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</si>
  <si>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</si>
  <si>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</si>
  <si>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</si>
  <si>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</si>
  <si>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</si>
  <si>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</si>
  <si>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</si>
  <si>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</si>
  <si>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</si>
  <si>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</si>
  <si>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</si>
  <si>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</si>
  <si>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</si>
  <si>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</si>
  <si>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</si>
  <si>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</si>
  <si>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</si>
  <si>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</si>
  <si>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</si>
  <si>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</si>
  <si>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</si>
  <si>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</si>
  <si>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</si>
  <si>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</si>
  <si>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</si>
  <si>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</si>
  <si>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</si>
  <si>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</si>
  <si>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</si>
  <si>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</si>
  <si>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</si>
  <si>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</si>
  <si>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</si>
  <si>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</si>
  <si>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</si>
  <si>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</si>
  <si>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</si>
  <si>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</si>
  <si>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</si>
  <si>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</si>
  <si>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</si>
  <si>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</si>
  <si>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</si>
  <si>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</si>
  <si>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</si>
  <si>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</si>
  <si>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</si>
  <si>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</si>
  <si>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</si>
  <si>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</si>
  <si>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</si>
  <si>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</si>
  <si>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</si>
  <si>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</si>
  <si>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</si>
  <si>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</si>
  <si>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</si>
  <si>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</si>
  <si>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</si>
  <si>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</si>
  <si>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</si>
  <si>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</si>
  <si>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</si>
  <si>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</si>
  <si>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</si>
  <si>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</si>
  <si>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</si>
  <si>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</si>
  <si>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</si>
  <si>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</si>
  <si>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</si>
  <si>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</si>
  <si>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</si>
  <si>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</si>
  <si>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</si>
  <si>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</si>
  <si>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</si>
  <si>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</si>
  <si>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</si>
  <si>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</si>
  <si>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</si>
  <si>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</si>
  <si>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</si>
  <si>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</si>
  <si>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</si>
  <si>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</si>
  <si>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</si>
  <si>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</si>
  <si>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</si>
  <si>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</si>
  <si>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</si>
  <si>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</si>
  <si>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</si>
  <si>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</si>
  <si>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</si>
  <si>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</si>
  <si>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</si>
  <si>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</si>
  <si>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</si>
  <si>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</si>
  <si>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</si>
  <si>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</si>
  <si>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</si>
  <si>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</si>
  <si>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</si>
  <si>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</si>
  <si>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</si>
  <si>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</si>
  <si>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</si>
  <si>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</si>
  <si>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</si>
  <si>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</si>
  <si>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</si>
  <si>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</si>
  <si>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</si>
  <si>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</si>
  <si>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</si>
  <si>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</si>
  <si>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</si>
  <si>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</si>
  <si>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</si>
  <si>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</si>
  <si>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</si>
  <si>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</si>
  <si>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</si>
  <si>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</si>
  <si>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</si>
  <si>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</si>
  <si>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</si>
  <si>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</si>
  <si>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</si>
  <si>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</si>
  <si>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</si>
  <si>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</si>
  <si>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</si>
  <si>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</si>
  <si>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</si>
  <si>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</si>
  <si>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</si>
  <si>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</si>
  <si>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</si>
  <si>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</si>
  <si>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</si>
  <si>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</si>
  <si>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</si>
  <si>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</si>
  <si>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</si>
  <si>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</si>
  <si>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</si>
  <si>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</si>
  <si>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</si>
  <si>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</si>
  <si>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</si>
  <si>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</si>
  <si>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</si>
  <si>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</si>
  <si>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</si>
  <si>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</si>
  <si>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</si>
  <si>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</si>
  <si>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</si>
  <si>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</si>
  <si>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</si>
  <si>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</si>
  <si>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</si>
  <si>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</si>
  <si>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</si>
  <si>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</si>
  <si>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</si>
  <si>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</si>
  <si>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</si>
  <si>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</si>
  <si>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</si>
  <si>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</si>
  <si>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</si>
  <si>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</si>
  <si>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</si>
  <si>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</si>
  <si>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</si>
  <si>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</si>
  <si>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</si>
  <si>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</si>
  <si>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</si>
  <si>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</si>
  <si>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</si>
  <si>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</si>
  <si>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</si>
  <si>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</si>
  <si>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</si>
  <si>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</si>
  <si>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</si>
  <si>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</si>
  <si>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</si>
  <si>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</si>
  <si>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</si>
  <si>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</si>
  <si>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</si>
  <si>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</si>
  <si>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</si>
  <si>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</si>
  <si>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</si>
  <si>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</si>
  <si>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</si>
  <si>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</si>
  <si>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</si>
  <si>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</si>
  <si>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</si>
  <si>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</si>
  <si>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</si>
  <si>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</si>
  <si>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</si>
  <si>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</si>
  <si>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</si>
  <si>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</si>
  <si>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</si>
  <si>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</si>
  <si>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</si>
  <si>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</si>
  <si>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</si>
  <si>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</si>
  <si>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</si>
  <si>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</si>
  <si>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</si>
  <si>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</si>
  <si>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</si>
  <si>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</si>
  <si>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</si>
  <si>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</si>
  <si>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</si>
  <si>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</si>
  <si>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</si>
  <si>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</si>
  <si>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</si>
  <si>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</si>
  <si>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</si>
  <si>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</si>
  <si>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</si>
  <si>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</si>
  <si>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</si>
  <si>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</si>
  <si>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</si>
  <si>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</si>
  <si>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</si>
  <si>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</si>
  <si>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</si>
  <si>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</si>
  <si>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</si>
  <si>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</si>
  <si>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</si>
  <si>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</si>
  <si>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</si>
  <si>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</si>
  <si>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</si>
  <si>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</si>
  <si>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</si>
  <si>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</si>
  <si>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</si>
  <si>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</si>
  <si>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</si>
  <si>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</si>
  <si>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</si>
  <si>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</si>
  <si>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</si>
  <si>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</si>
  <si>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</si>
  <si>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</si>
  <si>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</si>
  <si>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</si>
  <si>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</si>
  <si>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</si>
  <si>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</si>
  <si>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</si>
  <si>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</si>
  <si>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</si>
  <si>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</si>
  <si>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</si>
  <si>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</si>
  <si>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</si>
  <si>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</si>
  <si>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</si>
  <si>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</si>
  <si>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</si>
  <si>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</si>
  <si>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</si>
  <si>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</si>
  <si>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</si>
  <si>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</si>
  <si>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</si>
  <si>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</si>
  <si>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</si>
  <si>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</si>
  <si>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</si>
  <si>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</si>
  <si>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</si>
  <si>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</si>
  <si>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</si>
  <si>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</si>
  <si>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</si>
  <si>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</si>
  <si>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</si>
  <si>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</si>
  <si>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</si>
  <si>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</si>
  <si>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</si>
  <si>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</si>
  <si>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</si>
  <si>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</si>
  <si>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</si>
  <si>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</si>
  <si>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</si>
  <si>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</si>
  <si>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</si>
  <si>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</si>
  <si>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</si>
  <si>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</si>
  <si>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</si>
  <si>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</si>
  <si>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</si>
  <si>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</si>
  <si>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</si>
  <si>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</si>
  <si>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</si>
  <si>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</si>
  <si>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</si>
  <si>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</si>
  <si>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</si>
  <si>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</si>
  <si>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</si>
  <si>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</si>
  <si>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</si>
  <si>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</si>
  <si>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</si>
  <si>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</si>
  <si>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</si>
  <si>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</si>
  <si>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</si>
  <si>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</si>
  <si>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</si>
  <si>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</si>
  <si>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</si>
  <si>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</si>
  <si>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</si>
  <si>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</si>
  <si>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</si>
  <si>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</si>
  <si>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</si>
  <si>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</si>
  <si>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</si>
  <si>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</si>
  <si>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</si>
  <si>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</si>
  <si>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</si>
  <si>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</si>
  <si>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</si>
  <si>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</si>
  <si>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</si>
  <si>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</si>
  <si>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</si>
  <si>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</si>
  <si>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</si>
  <si>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</si>
  <si>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</si>
  <si>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</si>
  <si>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</si>
  <si>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</si>
  <si>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</si>
  <si>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</si>
  <si>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</si>
  <si>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</si>
  <si>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</si>
  <si>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</si>
  <si>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</si>
  <si>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</si>
  <si>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</si>
  <si>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</si>
  <si>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</si>
  <si>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</si>
  <si>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</si>
  <si>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</si>
  <si>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</si>
  <si>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</si>
  <si>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</si>
  <si>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</si>
  <si>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</si>
  <si>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</si>
  <si>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</si>
  <si>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</si>
  <si>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</si>
  <si>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</si>
  <si>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</si>
  <si>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</si>
  <si>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</si>
  <si>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</si>
  <si>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</si>
  <si>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</si>
  <si>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</si>
  <si>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</si>
  <si>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</si>
  <si>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</si>
  <si>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</si>
  <si>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</si>
  <si>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</si>
  <si>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</si>
  <si>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</si>
  <si>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</si>
  <si>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</si>
  <si>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</si>
  <si>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</si>
  <si>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</si>
  <si>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</si>
  <si>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</si>
  <si>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</si>
  <si>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</si>
  <si>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</si>
  <si>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</si>
  <si>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</si>
  <si>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</si>
  <si>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</si>
  <si>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</si>
  <si>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</si>
  <si>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</si>
  <si>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</si>
  <si>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</si>
  <si>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</si>
  <si>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</si>
  <si>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</si>
  <si>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</si>
  <si>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</si>
  <si>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</si>
  <si>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</si>
  <si>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</si>
  <si>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</si>
  <si>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</si>
  <si>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</si>
  <si>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</si>
  <si>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</si>
  <si>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</si>
  <si>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</si>
  <si>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</si>
  <si>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</si>
  <si>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</si>
  <si>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</si>
  <si>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</si>
  <si>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</si>
  <si>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</si>
  <si>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</si>
  <si>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</si>
  <si>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</si>
  <si>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</si>
  <si>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</si>
  <si>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</si>
  <si>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</si>
  <si>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</si>
  <si>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</si>
  <si>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</si>
  <si>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</si>
  <si>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</si>
  <si>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</si>
  <si>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</si>
  <si>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</si>
  <si>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</si>
  <si>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</si>
  <si>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</si>
  <si>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</si>
  <si>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</si>
  <si>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</si>
  <si>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</si>
  <si>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</si>
  <si>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</si>
  <si>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</si>
  <si>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</si>
  <si>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</si>
  <si>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</si>
  <si>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</si>
  <si>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</si>
  <si>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</si>
  <si>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</si>
  <si>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</si>
  <si>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</si>
  <si>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</si>
  <si>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</si>
  <si>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</si>
  <si>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</si>
  <si>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</si>
  <si>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</si>
  <si>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</si>
  <si>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</si>
  <si>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</si>
  <si>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</si>
  <si>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</si>
  <si>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</si>
  <si>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</si>
  <si>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</si>
  <si>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</si>
  <si>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</si>
  <si>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</si>
  <si>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</si>
  <si>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</si>
  <si>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</si>
  <si>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</si>
  <si>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</si>
  <si>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</si>
  <si>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</si>
  <si>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</si>
  <si>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</si>
  <si>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</si>
  <si>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</si>
  <si>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</si>
  <si>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</si>
  <si>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</si>
  <si>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</si>
  <si>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</si>
  <si>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</si>
  <si>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</si>
  <si>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</si>
  <si>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</si>
  <si>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</si>
  <si>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</si>
  <si>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</si>
  <si>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</si>
  <si>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</si>
  <si>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</si>
  <si>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</si>
  <si>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</si>
  <si>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</si>
  <si>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</si>
  <si>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</si>
  <si>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</si>
  <si>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</si>
  <si>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</si>
  <si>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</si>
  <si>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</si>
  <si>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</si>
  <si>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</si>
  <si>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</si>
  <si>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</si>
  <si>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</si>
  <si>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</si>
  <si>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</si>
  <si>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</si>
  <si>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</si>
  <si>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</si>
  <si>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</si>
  <si>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</si>
  <si>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</si>
  <si>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</si>
  <si>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</si>
  <si>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</si>
  <si>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</si>
  <si>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</si>
  <si>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</si>
  <si>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</si>
  <si>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</si>
  <si>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</si>
  <si>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</si>
  <si>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</si>
  <si>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</si>
  <si>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</si>
  <si>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</si>
  <si>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</si>
  <si>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</si>
  <si>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</si>
  <si>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</si>
  <si>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</si>
  <si>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</si>
  <si>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</si>
  <si>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</si>
  <si>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</si>
  <si>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</si>
  <si>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</si>
  <si>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</si>
  <si>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</si>
  <si>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</si>
  <si>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</si>
  <si>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</si>
  <si>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</si>
  <si>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</si>
  <si>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</si>
  <si>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</si>
  <si>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</si>
  <si>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</si>
  <si>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</si>
  <si>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</si>
  <si>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</si>
  <si>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</si>
  <si>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</si>
  <si>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</si>
  <si>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</si>
  <si>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</si>
  <si>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</si>
  <si>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</si>
  <si>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</si>
  <si>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</si>
  <si>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</si>
  <si>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</si>
  <si>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</si>
  <si>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</si>
  <si>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</si>
  <si>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</si>
  <si>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</si>
  <si>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</si>
  <si>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</si>
  <si>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</si>
  <si>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</si>
  <si>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</si>
  <si>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</si>
  <si>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</si>
  <si>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</si>
  <si>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</si>
  <si>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</si>
  <si>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</si>
  <si>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</si>
  <si>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</si>
  <si>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</si>
  <si>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</si>
  <si>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</si>
  <si>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</si>
  <si>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</si>
  <si>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</si>
  <si>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</si>
  <si>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</si>
  <si>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</si>
  <si>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</si>
  <si>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</si>
  <si>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</si>
  <si>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</si>
  <si>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</si>
  <si>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</si>
  <si>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</si>
  <si>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</si>
  <si>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</si>
  <si>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</si>
  <si>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</si>
  <si>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</si>
  <si>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</si>
  <si>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</si>
  <si>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</si>
  <si>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</si>
  <si>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</si>
  <si>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</si>
  <si>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</si>
  <si>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</si>
  <si>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</si>
  <si>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</si>
  <si>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</si>
  <si>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</si>
  <si>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</si>
  <si>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</si>
  <si>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</si>
  <si>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</si>
  <si>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</si>
  <si>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</si>
  <si>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</si>
  <si>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</si>
  <si>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</si>
  <si>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</si>
  <si>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</si>
  <si>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</si>
  <si>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</si>
  <si>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</si>
  <si>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</si>
  <si>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</si>
  <si>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</si>
  <si>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</si>
  <si>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</si>
  <si>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</si>
  <si>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</si>
  <si>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</si>
  <si>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</si>
  <si>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</si>
  <si>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</si>
  <si>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</si>
  <si>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</si>
  <si>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</si>
  <si>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</si>
  <si>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</si>
  <si>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</si>
  <si>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</si>
  <si>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</si>
  <si>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</si>
  <si>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</si>
  <si>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</si>
  <si>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</si>
  <si>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</si>
  <si>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</si>
  <si>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</si>
  <si>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</si>
  <si>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</si>
  <si>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</si>
  <si>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</si>
  <si>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</si>
  <si>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</si>
  <si>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</si>
  <si>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</si>
  <si>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</si>
  <si>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</si>
  <si>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</si>
  <si>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</si>
  <si>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</si>
  <si>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</si>
  <si>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</si>
  <si>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</si>
  <si>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</si>
  <si>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</si>
  <si>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</si>
  <si>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</si>
  <si>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</si>
  <si>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</si>
  <si>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</si>
  <si>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</si>
  <si>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</si>
  <si>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</si>
  <si>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</si>
  <si>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</si>
  <si>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</si>
  <si>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</si>
  <si>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</si>
  <si>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</si>
  <si>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</si>
  <si>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</si>
  <si>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</si>
  <si>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</si>
  <si>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</si>
  <si>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</si>
  <si>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</si>
  <si>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</si>
  <si>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</si>
  <si>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</si>
  <si>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</si>
  <si>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</si>
  <si>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</si>
  <si>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</si>
  <si>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</si>
  <si>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</si>
  <si>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</si>
  <si>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</si>
  <si>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</si>
  <si>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</si>
  <si>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</si>
  <si>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</si>
  <si>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</si>
  <si>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</si>
  <si>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</si>
  <si>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</si>
  <si>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</si>
  <si>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</si>
  <si>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</si>
  <si>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</si>
  <si>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</si>
  <si>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</si>
  <si>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</si>
  <si>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</si>
  <si>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</si>
  <si>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</si>
  <si>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</si>
  <si>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</si>
  <si>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</si>
  <si>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</si>
  <si>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</si>
  <si>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</si>
  <si>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</si>
  <si>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</si>
  <si>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</si>
  <si>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</si>
  <si>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</si>
  <si>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</si>
  <si>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</si>
  <si>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</si>
  <si>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</si>
  <si>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</si>
  <si>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</si>
  <si>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</si>
  <si>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</si>
  <si>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</si>
  <si>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</si>
  <si>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</si>
  <si>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</si>
  <si>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</si>
  <si>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</si>
  <si>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</si>
  <si>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</si>
  <si>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</si>
  <si>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</si>
  <si>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</si>
  <si>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</si>
  <si>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</si>
  <si>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</si>
  <si>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</si>
  <si>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</si>
  <si>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</si>
  <si>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</si>
  <si>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</si>
  <si>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</si>
  <si>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</si>
  <si>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</si>
  <si>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</si>
  <si>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</si>
  <si>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</si>
  <si>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</si>
  <si>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</si>
  <si>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</si>
  <si>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</si>
  <si>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</si>
  <si>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</si>
  <si>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</si>
  <si>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</si>
  <si>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</si>
  <si>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</si>
  <si>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</si>
  <si>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</si>
  <si>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</si>
  <si>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</si>
  <si>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</si>
  <si>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</si>
  <si>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</si>
  <si>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</si>
  <si>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</si>
  <si>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</si>
  <si>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</si>
  <si>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</si>
  <si>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</si>
  <si>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</si>
  <si>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</si>
  <si>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</si>
  <si>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</si>
  <si>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</si>
  <si>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</si>
  <si>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</si>
  <si>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</si>
  <si>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</si>
  <si>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</si>
  <si>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</si>
  <si>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</si>
  <si>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</si>
  <si>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</si>
  <si>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</si>
  <si>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</si>
  <si>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</si>
  <si>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</si>
  <si>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</si>
  <si>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</si>
  <si>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</si>
  <si>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</si>
  <si>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</si>
  <si>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</si>
  <si>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</si>
  <si>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</si>
  <si>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</si>
  <si>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</si>
  <si>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</si>
  <si>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</si>
  <si>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</si>
  <si>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</si>
  <si>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</si>
  <si>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</si>
  <si>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</si>
  <si>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</si>
  <si>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</si>
  <si>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</si>
  <si>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</si>
  <si>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</si>
  <si>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</si>
  <si>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</si>
  <si>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</si>
  <si>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</si>
  <si>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</si>
  <si>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</si>
  <si>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</si>
  <si>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</si>
  <si>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</si>
  <si>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</si>
  <si>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</si>
  <si>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</si>
  <si>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</si>
  <si>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</si>
  <si>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</si>
  <si>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</si>
  <si>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</si>
  <si>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</si>
  <si>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</si>
  <si>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</si>
  <si>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</si>
  <si>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</si>
  <si>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</si>
  <si>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</si>
  <si>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</si>
  <si>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</si>
  <si>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</si>
  <si>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</si>
  <si>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</si>
  <si>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</si>
  <si>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</si>
  <si>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</si>
  <si>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</si>
  <si>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</si>
  <si>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</si>
  <si>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</si>
  <si>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</si>
  <si>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</si>
  <si>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</si>
  <si>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</si>
  <si>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</si>
  <si>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</si>
  <si>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</si>
  <si>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</si>
  <si>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</si>
  <si>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</si>
  <si>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</si>
  <si>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</si>
  <si>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</si>
  <si>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</si>
  <si>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</si>
  <si>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</si>
  <si>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</si>
  <si>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</si>
  <si>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</si>
  <si>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</si>
  <si>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</si>
  <si>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</si>
  <si>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</si>
  <si>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</si>
  <si>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</si>
  <si>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</si>
  <si>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</si>
  <si>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</si>
  <si>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</si>
  <si>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</si>
  <si>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</si>
  <si>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</si>
  <si>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</si>
  <si>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</si>
  <si>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</si>
  <si>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</si>
  <si>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</si>
  <si>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</si>
  <si>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</si>
  <si>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</si>
  <si>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</si>
  <si>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</si>
  <si>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</si>
  <si>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</si>
  <si>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</si>
  <si>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</si>
  <si>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</si>
  <si>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</si>
  <si>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</si>
  <si>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</si>
  <si>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</si>
  <si>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</si>
  <si>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</si>
  <si>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</si>
  <si>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</si>
  <si>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</si>
  <si>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</si>
  <si>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</si>
  <si>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</si>
  <si>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</si>
  <si>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</si>
  <si>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</si>
  <si>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</si>
  <si>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</si>
  <si>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</si>
  <si>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</si>
  <si>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</si>
  <si>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</si>
  <si>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</si>
  <si>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</si>
  <si>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</si>
  <si>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</si>
  <si>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</si>
  <si>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</si>
  <si>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</si>
  <si>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</si>
  <si>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</si>
  <si>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</si>
  <si>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</si>
  <si>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</si>
  <si>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</si>
  <si>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</si>
  <si>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</si>
  <si>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</si>
  <si>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</si>
  <si>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</si>
  <si>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</si>
  <si>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</si>
  <si>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</si>
  <si>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</si>
  <si>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</si>
  <si>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</si>
  <si>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</si>
  <si>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</si>
  <si>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</si>
  <si>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</si>
  <si>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</si>
  <si>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</si>
  <si>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</si>
  <si>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</si>
  <si>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</si>
  <si>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</si>
  <si>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</si>
  <si>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</si>
  <si>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</si>
  <si>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</si>
  <si>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</si>
  <si>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</si>
  <si>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</si>
  <si>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</si>
  <si>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</si>
  <si>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</si>
  <si>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</si>
  <si>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</si>
  <si>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</si>
  <si>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</si>
  <si>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</si>
  <si>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</si>
  <si>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</si>
  <si>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</si>
  <si>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</si>
  <si>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</si>
  <si>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</si>
  <si>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</si>
  <si>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</si>
  <si>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</si>
  <si>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</si>
  <si>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</si>
  <si>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</si>
  <si>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</si>
  <si>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</si>
  <si>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</si>
  <si>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</si>
  <si>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</si>
  <si>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</si>
  <si>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</si>
  <si>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</si>
  <si>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</si>
  <si>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</si>
  <si>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</si>
  <si>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</si>
  <si>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</si>
  <si>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</si>
  <si>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</si>
  <si>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</si>
  <si>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</si>
  <si>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</si>
  <si>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</si>
  <si>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</si>
  <si>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</si>
  <si>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</si>
  <si>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</si>
  <si>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</si>
  <si>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</si>
  <si>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</si>
  <si>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</si>
  <si>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</si>
  <si>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</si>
  <si>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</si>
  <si>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</si>
  <si>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</si>
  <si>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</si>
  <si>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</si>
  <si>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</si>
  <si>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</si>
  <si>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</si>
  <si>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</si>
  <si>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</si>
  <si>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</si>
  <si>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</si>
  <si>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</si>
  <si>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</si>
  <si>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</si>
  <si>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</si>
  <si>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</si>
  <si>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</si>
  <si>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</si>
  <si>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</si>
  <si>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</si>
  <si>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</si>
  <si>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</si>
  <si>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</si>
  <si>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</si>
  <si>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</si>
  <si>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</si>
  <si>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</si>
  <si>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</si>
  <si>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</si>
  <si>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</si>
  <si>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</si>
  <si>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</si>
  <si>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</si>
  <si>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</si>
  <si>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</si>
  <si>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</si>
  <si>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</si>
  <si>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</si>
  <si>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</si>
  <si>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</si>
  <si>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</si>
  <si>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</si>
  <si>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</si>
  <si>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</si>
  <si>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</si>
  <si>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</si>
  <si>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</si>
  <si>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</si>
  <si>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</si>
  <si>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</si>
  <si>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</si>
  <si>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</si>
  <si>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</si>
  <si>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</si>
  <si>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</si>
  <si>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</si>
  <si>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</si>
  <si>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</si>
  <si>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</si>
  <si>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</si>
  <si>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</si>
  <si>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</si>
  <si>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</si>
  <si>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</si>
  <si>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</si>
  <si>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</si>
  <si>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</si>
  <si>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</si>
  <si>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</si>
  <si>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</si>
  <si>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</si>
  <si>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</si>
  <si>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</si>
  <si>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</si>
  <si>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</si>
  <si>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</si>
  <si>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</si>
  <si>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</si>
  <si>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</si>
  <si>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</si>
  <si>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</si>
  <si>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</si>
  <si>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</si>
  <si>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</si>
  <si>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</si>
  <si>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</si>
  <si>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</si>
  <si>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</si>
  <si>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</si>
  <si>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</si>
  <si>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</si>
  <si>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</si>
  <si>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</si>
  <si>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</si>
  <si>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</si>
  <si>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</si>
  <si>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</si>
  <si>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</si>
  <si>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</si>
  <si>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</si>
  <si>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</si>
  <si>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</si>
  <si>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</si>
  <si>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</si>
  <si>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</si>
  <si>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</si>
  <si>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</si>
  <si>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</si>
  <si>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</si>
  <si>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</si>
  <si>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</si>
  <si>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</si>
  <si>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</si>
  <si>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</si>
  <si>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</si>
  <si>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</si>
  <si>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</si>
  <si>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</si>
  <si>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</si>
  <si>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</si>
  <si>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</si>
  <si>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</si>
  <si>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</si>
  <si>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</si>
  <si>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</si>
  <si>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</si>
  <si>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</si>
  <si>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</si>
  <si>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</si>
  <si>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</si>
  <si>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</si>
  <si>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</si>
  <si>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</si>
  <si>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</si>
  <si>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</si>
  <si>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</si>
  <si>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</si>
  <si>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</si>
  <si>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</si>
  <si>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</si>
  <si>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</si>
  <si>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</si>
  <si>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</si>
  <si>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</si>
  <si>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</si>
  <si>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</si>
  <si>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</si>
  <si>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</si>
  <si>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</si>
  <si>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</si>
  <si>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</si>
  <si>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</si>
  <si>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</si>
  <si>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</si>
  <si>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</si>
  <si>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</si>
  <si>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</si>
  <si>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</si>
  <si>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</si>
  <si>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</si>
  <si>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</si>
  <si>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</si>
  <si>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</si>
  <si>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</si>
  <si>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</si>
  <si>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</si>
  <si>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</si>
  <si>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</si>
  <si>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</si>
  <si>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</si>
  <si>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</si>
  <si>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</si>
  <si>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</si>
  <si>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</si>
  <si>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</si>
  <si>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</si>
  <si>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</si>
  <si>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</si>
  <si>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</si>
  <si>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</si>
  <si>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</si>
  <si>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</si>
  <si>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</si>
  <si>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</si>
  <si>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</si>
  <si>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</si>
  <si>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</si>
  <si>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</si>
  <si>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</si>
  <si>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</si>
  <si>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</si>
  <si>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</si>
  <si>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</si>
  <si>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</si>
  <si>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</si>
  <si>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</si>
  <si>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</si>
  <si>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</si>
  <si>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</si>
  <si>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</si>
  <si>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</si>
  <si>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</si>
  <si>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</si>
  <si>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</si>
  <si>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</si>
  <si>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</si>
  <si>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</si>
  <si>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</si>
  <si>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</si>
  <si>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</si>
  <si>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</si>
  <si>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</si>
  <si>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</si>
  <si>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</si>
  <si>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</si>
  <si>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</si>
  <si>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</si>
  <si>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</si>
  <si>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</si>
  <si>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</si>
  <si>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</si>
  <si>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</si>
  <si>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</si>
  <si>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</si>
  <si>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</si>
  <si>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</si>
  <si>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</si>
  <si>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</si>
  <si>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</si>
  <si>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</si>
  <si>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</si>
  <si>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</si>
  <si>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</si>
  <si>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</si>
  <si>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</si>
  <si>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</si>
  <si>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</si>
  <si>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</si>
  <si>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</si>
  <si>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</si>
  <si>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</si>
  <si>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</si>
  <si>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</si>
  <si>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</si>
  <si>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</si>
  <si>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</si>
  <si>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</si>
  <si>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</si>
  <si>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</si>
  <si>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</si>
  <si>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</si>
  <si>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</si>
  <si>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</si>
  <si>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</si>
  <si>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</si>
  <si>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</si>
  <si>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</si>
  <si>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</si>
  <si>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</si>
  <si>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</si>
  <si>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</si>
  <si>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</si>
  <si>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</si>
  <si>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</si>
  <si>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</si>
  <si>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</si>
  <si>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</si>
  <si>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</si>
  <si>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</si>
  <si>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</si>
  <si>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</si>
  <si>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</si>
  <si>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</si>
  <si>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</si>
  <si>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</si>
  <si>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</si>
  <si>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</si>
  <si>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</si>
  <si>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</si>
  <si>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</si>
  <si>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</si>
  <si>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</si>
  <si>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</si>
  <si>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</si>
  <si>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</si>
  <si>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</si>
  <si>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</si>
  <si>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</si>
  <si>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</si>
  <si>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</si>
  <si>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</si>
  <si>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</si>
  <si>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</si>
  <si>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</si>
  <si>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</si>
  <si>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</si>
  <si>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</si>
  <si>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</si>
  <si>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</si>
  <si>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</si>
  <si>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</si>
  <si>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</si>
  <si>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</si>
  <si>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</si>
  <si>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</si>
  <si>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</si>
  <si>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</si>
  <si>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</si>
  <si>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</si>
  <si>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</si>
  <si>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</si>
  <si>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</si>
  <si>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</si>
  <si>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</si>
  <si>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</si>
  <si>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</si>
  <si>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</si>
  <si>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</si>
  <si>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</si>
  <si>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</si>
  <si>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</si>
  <si>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</si>
  <si>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</si>
  <si>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</si>
  <si>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</si>
  <si>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</si>
  <si>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</si>
  <si>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</si>
  <si>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</si>
  <si>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</si>
  <si>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</si>
  <si>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</si>
  <si>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</si>
  <si>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</si>
  <si>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</si>
  <si>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</si>
  <si>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</si>
  <si>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</si>
  <si>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</si>
  <si>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</si>
  <si>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</si>
  <si>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</si>
  <si>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</si>
  <si>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</si>
  <si>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</si>
  <si>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</si>
  <si>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</si>
  <si>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</si>
  <si>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</si>
  <si>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</si>
  <si>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</si>
  <si>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</si>
  <si>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</si>
  <si>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</si>
  <si>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</si>
  <si>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</si>
  <si>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</si>
  <si>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</si>
  <si>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</si>
  <si>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</si>
  <si>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</si>
  <si>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</si>
  <si>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</si>
  <si>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</si>
  <si>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</si>
  <si>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</si>
  <si>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</si>
  <si>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</si>
  <si>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</si>
  <si>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</si>
  <si>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</si>
  <si>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</si>
  <si>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</si>
  <si>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</si>
  <si>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</si>
  <si>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</si>
  <si>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</si>
  <si>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</si>
  <si>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</si>
  <si>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</si>
  <si>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</si>
  <si>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</si>
  <si>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</si>
  <si>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</si>
  <si>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</si>
  <si>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</si>
  <si>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</si>
  <si>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</si>
  <si>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</si>
  <si>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</si>
  <si>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</si>
  <si>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</si>
  <si>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</si>
  <si>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</si>
  <si>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</si>
  <si>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</si>
  <si>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</si>
  <si>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</si>
  <si>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</si>
  <si>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</si>
  <si>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</si>
  <si>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</si>
  <si>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</si>
  <si>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</si>
  <si>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</si>
  <si>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</si>
  <si>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</si>
  <si>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</si>
  <si>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</si>
  <si>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</si>
  <si>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</si>
  <si>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</si>
  <si>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</si>
  <si>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</si>
  <si>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</si>
  <si>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</si>
  <si>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</si>
  <si>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</si>
  <si>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</si>
  <si>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</si>
  <si>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</si>
  <si>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</si>
  <si>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</si>
  <si>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</si>
  <si>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</si>
  <si>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</si>
  <si>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</si>
  <si>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</si>
  <si>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</si>
  <si>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</si>
  <si>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</si>
  <si>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</si>
  <si>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</si>
  <si>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</si>
  <si>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</si>
  <si>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</si>
  <si>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</si>
  <si>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</si>
  <si>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</si>
  <si>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</si>
  <si>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</si>
  <si>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</si>
  <si>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</si>
  <si>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</si>
  <si>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</si>
  <si>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</si>
  <si>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</si>
  <si>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</si>
  <si>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</si>
  <si>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</si>
  <si>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</si>
  <si>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</si>
  <si>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</si>
  <si>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</si>
  <si>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</si>
  <si>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</si>
  <si>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</si>
  <si>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</si>
  <si>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</si>
  <si>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</si>
  <si>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</si>
  <si>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</si>
  <si>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</si>
  <si>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</si>
  <si>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</si>
  <si>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</si>
  <si>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</si>
  <si>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</si>
  <si>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</si>
  <si>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</si>
  <si>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</si>
  <si>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</si>
  <si>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</si>
  <si>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</si>
  <si>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</si>
  <si>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</si>
  <si>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</si>
  <si>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</si>
  <si>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</si>
  <si>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</si>
  <si>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</si>
  <si>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</si>
  <si>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</si>
  <si>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</si>
  <si>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</si>
  <si>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</si>
  <si>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</si>
  <si>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</si>
  <si>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</si>
  <si>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</si>
  <si>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</si>
  <si>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</si>
  <si>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</si>
  <si>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</si>
  <si>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</si>
  <si>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</si>
  <si>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</si>
  <si>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</si>
  <si>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</si>
  <si>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</si>
  <si>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</si>
  <si>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</si>
  <si>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</si>
  <si>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</si>
  <si>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</si>
  <si>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</si>
  <si>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</si>
  <si>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</si>
  <si>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</si>
  <si>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</si>
  <si>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</si>
  <si>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</si>
  <si>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</si>
  <si>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</si>
  <si>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</si>
  <si>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</si>
  <si>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</si>
  <si>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</si>
  <si>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</si>
  <si>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</si>
  <si>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</si>
  <si>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</si>
  <si>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</si>
  <si>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</si>
  <si>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</si>
  <si>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</si>
  <si>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</si>
  <si>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</si>
  <si>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</si>
  <si>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</si>
  <si>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</si>
  <si>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</si>
  <si>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</si>
  <si>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</si>
  <si>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</si>
  <si>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</si>
  <si>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</si>
  <si>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</si>
  <si>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</si>
  <si>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</si>
  <si>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</si>
  <si>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</si>
  <si>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</si>
  <si>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</si>
  <si>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</si>
  <si>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</si>
  <si>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</si>
  <si>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</si>
  <si>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</si>
  <si>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</si>
  <si>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</si>
  <si>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</si>
  <si>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</si>
  <si>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</si>
  <si>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</si>
  <si>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</si>
  <si>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</si>
  <si>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</si>
  <si>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</si>
  <si>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</si>
  <si>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</si>
  <si>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</si>
  <si>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</si>
  <si>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</si>
  <si>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</si>
  <si>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</si>
  <si>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</si>
  <si>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</si>
  <si>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</si>
  <si>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</si>
  <si>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</si>
  <si>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</si>
  <si>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</si>
  <si>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</si>
  <si>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</si>
  <si>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</si>
  <si>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</si>
  <si>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</si>
  <si>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</si>
  <si>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</si>
  <si>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</si>
  <si>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</si>
  <si>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</si>
  <si>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</si>
  <si>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</si>
  <si>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</si>
  <si>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</si>
  <si>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</si>
  <si>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</si>
  <si>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</si>
  <si>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</si>
  <si>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</si>
  <si>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</si>
  <si>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</si>
  <si>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</si>
  <si>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</si>
  <si>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</si>
  <si>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</si>
  <si>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</si>
  <si>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</si>
  <si>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</si>
  <si>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</si>
  <si>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</si>
  <si>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</si>
  <si>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</si>
  <si>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</si>
  <si>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</si>
  <si>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</si>
  <si>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</si>
  <si>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</si>
  <si>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</si>
  <si>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</si>
  <si>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</si>
  <si>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</si>
  <si>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</si>
  <si>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</si>
  <si>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</si>
  <si>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</si>
  <si>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</si>
  <si>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</si>
  <si>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</si>
  <si>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</si>
  <si>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</si>
  <si>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</si>
  <si>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</si>
  <si>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</si>
  <si>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</si>
  <si>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</si>
  <si>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</si>
  <si>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</si>
  <si>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</si>
  <si>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</si>
  <si>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</si>
  <si>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</si>
  <si>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</si>
  <si>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</si>
  <si>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</si>
  <si>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</si>
  <si>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</si>
  <si>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</si>
  <si>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</si>
  <si>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</si>
  <si>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</si>
  <si>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</si>
  <si>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</si>
  <si>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</si>
  <si>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</si>
  <si>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</si>
  <si>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</si>
  <si>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</si>
  <si>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</si>
  <si>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</si>
  <si>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</si>
  <si>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</si>
  <si>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</si>
  <si>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</si>
  <si>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</si>
  <si>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</si>
  <si>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</si>
  <si>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</si>
  <si>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</si>
  <si>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</si>
  <si>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</si>
  <si>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</si>
  <si>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</si>
  <si>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</si>
  <si>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</si>
  <si>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</si>
  <si>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</si>
  <si>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</si>
  <si>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</si>
  <si>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</si>
  <si>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</si>
  <si>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</si>
  <si>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</si>
  <si>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</si>
  <si>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</si>
  <si>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</si>
  <si>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</si>
  <si>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</si>
  <si>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</si>
  <si>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</si>
  <si>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</si>
  <si>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</si>
  <si>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</si>
  <si>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</si>
  <si>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</si>
  <si>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</si>
  <si>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</si>
  <si>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</si>
  <si>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</si>
  <si>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</si>
  <si>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</si>
  <si>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</si>
  <si>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</si>
  <si>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</si>
  <si>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</si>
  <si>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</si>
  <si>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</si>
  <si>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</si>
  <si>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</si>
  <si>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</si>
  <si>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</si>
  <si>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</si>
  <si>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</si>
  <si>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</si>
  <si>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</si>
  <si>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</si>
  <si>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</si>
  <si>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</si>
  <si>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</si>
  <si>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</si>
  <si>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</si>
  <si>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</si>
  <si>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</si>
  <si>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</si>
  <si>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</si>
  <si>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</si>
  <si>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</si>
  <si>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</si>
  <si>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</si>
  <si>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</si>
  <si>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</si>
  <si>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</si>
  <si>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</si>
  <si>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</si>
  <si>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</si>
  <si>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</si>
  <si>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</si>
  <si>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</si>
  <si>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</si>
  <si>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</si>
  <si>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</si>
  <si>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</si>
  <si>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</si>
  <si>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</si>
  <si>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</si>
  <si>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</si>
  <si>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</si>
  <si>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</si>
  <si>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</si>
  <si>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</si>
  <si>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</si>
  <si>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</si>
  <si>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</si>
  <si>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</si>
  <si>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</si>
  <si>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</si>
  <si>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</si>
  <si>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</si>
  <si>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</si>
  <si>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</si>
  <si>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</si>
  <si>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</si>
  <si>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</si>
  <si>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</si>
  <si>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</si>
  <si>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</si>
  <si>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</si>
  <si>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</si>
  <si>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</si>
  <si>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</si>
  <si>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</si>
  <si>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</si>
  <si>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</si>
  <si>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</si>
  <si>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</si>
  <si>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</si>
  <si>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</si>
  <si>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</si>
  <si>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</si>
  <si>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</si>
  <si>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</si>
  <si>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</si>
  <si>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</si>
  <si>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</si>
  <si>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</si>
  <si>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</si>
  <si>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</si>
  <si>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</si>
  <si>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</si>
  <si>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</si>
  <si>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</si>
  <si>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</si>
  <si>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</si>
  <si>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</si>
  <si>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</si>
  <si>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</si>
  <si>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</si>
  <si>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</si>
  <si>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</si>
  <si>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</si>
  <si>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</si>
  <si>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</si>
  <si>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</si>
  <si>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</si>
  <si>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</si>
  <si>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</si>
  <si>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</si>
  <si>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</si>
  <si>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</si>
  <si>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</si>
  <si>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</si>
  <si>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</si>
  <si>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</si>
  <si>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</si>
  <si>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</si>
  <si>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</si>
  <si>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</si>
  <si>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</si>
  <si>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</si>
  <si>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</si>
  <si>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</si>
  <si>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</si>
  <si>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</si>
  <si>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</si>
  <si>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</si>
  <si>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</si>
  <si>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</si>
  <si>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</si>
  <si>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</si>
  <si>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</si>
  <si>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</si>
  <si>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</si>
  <si>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</si>
  <si>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</si>
  <si>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</si>
  <si>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</si>
  <si>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</si>
  <si>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</si>
  <si>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</si>
  <si>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</si>
  <si>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</si>
  <si>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</si>
  <si>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</si>
  <si>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</si>
  <si>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</si>
  <si>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</si>
  <si>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</si>
  <si>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</si>
  <si>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</si>
  <si>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</si>
  <si>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</si>
  <si>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</si>
  <si>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</si>
  <si>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</si>
  <si>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</si>
  <si>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</si>
  <si>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</si>
  <si>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</si>
  <si>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</si>
  <si>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</si>
  <si>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</si>
  <si>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</si>
  <si>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</si>
  <si>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</si>
  <si>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</si>
  <si>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</si>
  <si>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</si>
  <si>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</si>
  <si>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</si>
  <si>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</si>
  <si>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</si>
  <si>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</si>
  <si>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</si>
  <si>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</si>
  <si>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</si>
  <si>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</si>
  <si>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</si>
  <si>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</si>
  <si>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</si>
  <si>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</si>
  <si>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</si>
  <si>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</si>
  <si>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</si>
  <si>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</si>
  <si>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</si>
  <si>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</si>
  <si>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</si>
  <si>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</si>
  <si>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</si>
  <si>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</si>
  <si>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</si>
  <si>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</si>
  <si>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</si>
  <si>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</si>
  <si>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</si>
  <si>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</si>
  <si>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</si>
  <si>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</si>
  <si>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</si>
  <si>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</si>
  <si>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</si>
  <si>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</si>
  <si>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</si>
  <si>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</si>
  <si>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</si>
  <si>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</si>
  <si>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</si>
  <si>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</si>
  <si>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</si>
  <si>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</si>
  <si>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</si>
  <si>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</si>
  <si>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</si>
  <si>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</si>
  <si>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</si>
  <si>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</si>
  <si>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</si>
  <si>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</si>
  <si>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</si>
  <si>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</si>
  <si>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</si>
  <si>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</si>
  <si>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</si>
  <si>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</si>
  <si>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</si>
  <si>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</si>
  <si>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</si>
  <si>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</si>
  <si>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</si>
  <si>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</si>
  <si>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</si>
  <si>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</si>
  <si>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</si>
  <si>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</si>
  <si>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</si>
  <si>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</si>
  <si>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</si>
  <si>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</si>
  <si>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</si>
  <si>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</si>
  <si>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</si>
  <si>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</si>
  <si>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</si>
  <si>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</si>
  <si>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</si>
  <si>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</si>
  <si>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</si>
  <si>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</si>
  <si>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</si>
  <si>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</si>
  <si>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</si>
  <si>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</si>
  <si>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</si>
  <si>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</si>
  <si>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</si>
  <si>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</si>
  <si>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</si>
  <si>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</si>
  <si>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</si>
  <si>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</si>
  <si>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</si>
  <si>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</si>
  <si>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</si>
  <si>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</si>
  <si>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</si>
  <si>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</si>
  <si>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</si>
  <si>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</si>
  <si>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</si>
  <si>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</si>
  <si>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</si>
  <si>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</si>
  <si>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</si>
  <si>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</si>
  <si>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</si>
  <si>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</si>
  <si>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</si>
  <si>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</si>
  <si>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</si>
  <si>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</si>
  <si>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</si>
  <si>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</si>
  <si>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</si>
  <si>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</si>
  <si>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</si>
  <si>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</si>
  <si>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</si>
  <si>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</si>
  <si>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</si>
  <si>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</si>
  <si>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</si>
  <si>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</si>
  <si>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</si>
  <si>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</si>
  <si>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</si>
  <si>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</si>
  <si>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</si>
  <si>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</si>
  <si>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</si>
  <si>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</si>
  <si>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</si>
  <si>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</si>
  <si>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</si>
  <si>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</si>
  <si>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</si>
  <si>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</si>
  <si>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</si>
  <si>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</si>
  <si>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</si>
  <si>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</si>
  <si>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</si>
  <si>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</si>
  <si>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</si>
  <si>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</si>
  <si>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</si>
  <si>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</si>
  <si>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</si>
  <si>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</si>
  <si>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</si>
  <si>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</si>
  <si>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</si>
  <si>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</si>
  <si>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</si>
  <si>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</si>
  <si>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</si>
  <si>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</si>
  <si>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</si>
  <si>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</si>
  <si>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</si>
  <si>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</si>
  <si>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</si>
  <si>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</si>
  <si>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</si>
  <si>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</si>
  <si>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</si>
  <si>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</si>
  <si>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</si>
  <si>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</si>
  <si>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</si>
  <si>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</si>
  <si>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</si>
  <si>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</si>
  <si>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</si>
  <si>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</si>
  <si>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</si>
  <si>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</si>
  <si>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</si>
  <si>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</si>
  <si>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</si>
  <si>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</si>
  <si>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</si>
  <si>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</si>
  <si>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</si>
  <si>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</si>
  <si>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</si>
  <si>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</si>
  <si>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</si>
  <si>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</si>
  <si>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</si>
  <si>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</si>
  <si>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</si>
  <si>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</si>
  <si>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</si>
  <si>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</si>
  <si>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</si>
  <si>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</si>
  <si>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</si>
  <si>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</si>
  <si>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</si>
  <si>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</si>
  <si>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</si>
  <si>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</si>
  <si>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</si>
  <si>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</si>
  <si>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</si>
  <si>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</si>
  <si>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</si>
  <si>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</si>
  <si>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</si>
  <si>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</si>
  <si>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</si>
  <si>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</si>
  <si>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</si>
  <si>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</si>
  <si>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</si>
  <si>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</si>
  <si>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</si>
  <si>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</si>
  <si>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</si>
  <si>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</si>
  <si>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</si>
  <si>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</si>
  <si>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</si>
  <si>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</si>
  <si>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</si>
  <si>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</si>
  <si>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</si>
  <si>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</si>
  <si>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</si>
  <si>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</si>
  <si>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</si>
  <si>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</si>
  <si>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</si>
  <si>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</si>
  <si>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</si>
  <si>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</si>
  <si>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</si>
  <si>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</si>
  <si>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</si>
  <si>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</si>
  <si>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</si>
  <si>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</si>
  <si>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</si>
  <si>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</si>
  <si>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</si>
  <si>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</si>
  <si>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</si>
  <si>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</si>
  <si>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</si>
  <si>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</si>
  <si>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</si>
  <si>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</si>
  <si>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</si>
  <si>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</si>
  <si>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</si>
  <si>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</si>
  <si>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</si>
  <si>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</si>
  <si>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</si>
  <si>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</si>
  <si>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</si>
  <si>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</si>
  <si>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</si>
  <si>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</si>
  <si>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</si>
  <si>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</si>
  <si>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</si>
  <si>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</si>
  <si>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</si>
  <si>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</si>
  <si>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</si>
  <si>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</si>
  <si>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</si>
  <si>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</si>
  <si>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</si>
  <si>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</si>
  <si>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</si>
  <si>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</si>
  <si>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</si>
  <si>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</si>
  <si>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</si>
  <si>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</si>
  <si>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</si>
  <si>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</si>
  <si>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</si>
  <si>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</si>
  <si>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</si>
  <si>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</si>
  <si>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</si>
  <si>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</si>
  <si>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</si>
  <si>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</si>
  <si>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</si>
  <si>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</si>
  <si>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</si>
  <si>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</si>
  <si>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</si>
  <si>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</si>
  <si>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</si>
  <si>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</si>
  <si>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</si>
  <si>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</si>
  <si>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</si>
  <si>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</si>
  <si>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</si>
  <si>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</si>
  <si>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</si>
  <si>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</si>
  <si>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</si>
  <si>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</si>
  <si>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</si>
  <si>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</si>
  <si>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</si>
  <si>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</si>
  <si>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</si>
  <si>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</si>
  <si>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</si>
  <si>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</si>
  <si>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</si>
  <si>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</si>
  <si>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</si>
  <si>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</si>
  <si>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</si>
  <si>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</si>
  <si>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</si>
  <si>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</si>
  <si>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</si>
  <si>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</si>
  <si>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</si>
  <si>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</si>
  <si>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</si>
  <si>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</si>
  <si>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</si>
  <si>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</si>
  <si>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</si>
  <si>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</si>
  <si>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</si>
  <si>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</si>
  <si>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</si>
  <si>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</si>
  <si>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</si>
  <si>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</si>
  <si>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</si>
  <si>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</si>
  <si>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</si>
  <si>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</si>
  <si>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</si>
  <si>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</si>
  <si>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</si>
  <si>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</si>
  <si>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</si>
  <si>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</si>
  <si>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</si>
  <si>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</si>
  <si>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</si>
  <si>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</si>
  <si>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</si>
  <si>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</si>
  <si>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</si>
  <si>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</si>
  <si>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</si>
  <si>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</si>
  <si>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</si>
  <si>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</si>
  <si>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</si>
  <si>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</si>
  <si>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</si>
  <si>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</si>
  <si>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</si>
  <si>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</si>
  <si>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</si>
  <si>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</si>
  <si>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</si>
  <si>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</si>
  <si>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</si>
  <si>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</si>
  <si>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</si>
  <si>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</si>
  <si>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</si>
  <si>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</si>
  <si>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</si>
  <si>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</si>
  <si>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</si>
  <si>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</si>
  <si>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</si>
  <si>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</si>
  <si>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</si>
  <si>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</si>
  <si>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</si>
  <si>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</si>
  <si>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</si>
  <si>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</si>
  <si>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</si>
  <si>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</si>
  <si>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</si>
  <si>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</si>
  <si>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</si>
  <si>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</si>
  <si>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</si>
  <si>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</si>
  <si>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</si>
  <si>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</si>
  <si>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</si>
  <si>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</si>
  <si>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</si>
  <si>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</si>
  <si>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</si>
  <si>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</si>
  <si>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</si>
  <si>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</si>
  <si>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</si>
  <si>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</si>
  <si>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</si>
  <si>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</si>
  <si>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</si>
  <si>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</si>
  <si>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</si>
  <si>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</si>
  <si>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</si>
  <si>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</si>
  <si>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</si>
  <si>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</si>
  <si>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</si>
  <si>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</si>
  <si>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</si>
  <si>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</si>
  <si>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</si>
  <si>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</si>
  <si>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</si>
  <si>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</si>
  <si>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</si>
  <si>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</si>
  <si>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</si>
  <si>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</si>
  <si>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</si>
  <si>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</si>
  <si>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</si>
  <si>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</si>
  <si>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</si>
  <si>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</si>
  <si>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</si>
  <si>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</si>
  <si>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</si>
  <si>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</si>
  <si>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</si>
  <si>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</si>
  <si>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</si>
  <si>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</si>
  <si>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</si>
  <si>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</si>
  <si>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</si>
  <si>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</si>
  <si>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</si>
  <si>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</si>
  <si>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</si>
  <si>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</si>
  <si>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</si>
  <si>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</si>
  <si>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</si>
  <si>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</si>
  <si>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</si>
  <si>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</si>
  <si>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</si>
  <si>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</si>
  <si>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</si>
  <si>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</si>
  <si>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</si>
  <si>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</si>
  <si>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</si>
  <si>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</si>
  <si>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</si>
  <si>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</si>
  <si>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</si>
  <si>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</si>
  <si>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</si>
  <si>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</si>
  <si>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</si>
  <si>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</si>
  <si>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</si>
  <si>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</si>
  <si>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</si>
  <si>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</si>
  <si>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</si>
  <si>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</si>
  <si>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</si>
  <si>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</si>
  <si>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</si>
  <si>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</si>
  <si>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</si>
  <si>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</si>
  <si>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</si>
  <si>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</si>
  <si>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</si>
  <si>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</si>
  <si>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</si>
  <si>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</si>
  <si>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</si>
  <si>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</si>
  <si>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</si>
  <si>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</si>
  <si>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</si>
  <si>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</si>
  <si>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</si>
  <si>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</si>
  <si>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</si>
  <si>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</si>
  <si>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</si>
  <si>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</si>
  <si>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</si>
  <si>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</si>
  <si>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</si>
  <si>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</si>
  <si>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</si>
  <si>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</si>
  <si>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</si>
  <si>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</si>
  <si>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</si>
  <si>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</si>
  <si>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</si>
  <si>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</si>
  <si>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</si>
  <si>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</si>
  <si>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</si>
  <si>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</si>
  <si>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</si>
  <si>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</si>
  <si>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</si>
  <si>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</si>
  <si>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</si>
  <si>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</si>
  <si>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</si>
  <si>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</si>
  <si>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</si>
  <si>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</si>
  <si>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</si>
  <si>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</si>
  <si>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</si>
  <si>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</si>
  <si>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</si>
  <si>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</si>
  <si>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</si>
  <si>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</si>
  <si>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</si>
  <si>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</si>
  <si>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</si>
  <si>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</si>
  <si>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</si>
  <si>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</si>
  <si>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</si>
  <si>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</si>
  <si>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</si>
  <si>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</si>
  <si>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</si>
  <si>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</si>
  <si>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</si>
  <si>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</si>
  <si>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</si>
  <si>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</si>
  <si>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</si>
  <si>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</si>
  <si>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</si>
  <si>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</si>
  <si>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</si>
  <si>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</si>
  <si>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</si>
  <si>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</si>
  <si>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</si>
  <si>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</si>
  <si>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</si>
  <si>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</si>
  <si>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</si>
  <si>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</si>
  <si>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</si>
  <si>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</si>
  <si>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</si>
  <si>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</si>
  <si>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</si>
  <si>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</si>
  <si>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</si>
  <si>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</si>
  <si>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</si>
  <si>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</si>
  <si>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</si>
  <si>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</si>
  <si>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</si>
  <si>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</si>
  <si>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</si>
  <si>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</si>
  <si>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</si>
  <si>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</si>
  <si>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</si>
  <si>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</si>
  <si>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</si>
  <si>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</si>
  <si>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</si>
  <si>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</si>
  <si>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</si>
  <si>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</si>
  <si>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</si>
  <si>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</si>
  <si>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</si>
  <si>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</si>
  <si>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</si>
  <si>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</si>
  <si>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</si>
  <si>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</si>
  <si>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</si>
  <si>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</si>
  <si>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</si>
  <si>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</si>
  <si>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</si>
  <si>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</si>
  <si>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</si>
  <si>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</si>
  <si>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</si>
  <si>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</si>
  <si>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</si>
  <si>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</si>
  <si>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</si>
  <si>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</si>
  <si>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</si>
  <si>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</si>
  <si>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</si>
  <si>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</si>
  <si>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</si>
  <si>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</si>
  <si>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</si>
  <si>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</si>
  <si>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</si>
  <si>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</si>
  <si>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</si>
  <si>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</si>
  <si>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</si>
  <si>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</si>
  <si>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</si>
  <si>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</si>
  <si>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</si>
  <si>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</si>
  <si>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</si>
  <si>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</si>
  <si>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</si>
  <si>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</si>
  <si>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</si>
  <si>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</si>
  <si>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</si>
  <si>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</si>
  <si>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</si>
  <si>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</si>
  <si>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</si>
  <si>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</si>
  <si>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</si>
  <si>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</si>
  <si>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</si>
  <si>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</si>
  <si>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</si>
  <si>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</si>
  <si>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</si>
  <si>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</si>
  <si>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</si>
  <si>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</si>
  <si>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</si>
  <si>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</si>
  <si>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</si>
  <si>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</si>
  <si>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</si>
  <si>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</si>
  <si>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</si>
  <si>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</si>
  <si>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</si>
  <si>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</si>
  <si>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</si>
  <si>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</si>
  <si>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</si>
  <si>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</si>
  <si>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</si>
  <si>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</si>
  <si>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</si>
  <si>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</si>
  <si>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</si>
  <si>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</si>
  <si>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</si>
  <si>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</si>
  <si>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</si>
  <si>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</si>
  <si>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</si>
  <si>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</si>
  <si>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</si>
  <si>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</si>
  <si>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</si>
  <si>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</si>
  <si>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</si>
  <si>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</si>
  <si>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</si>
  <si>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</si>
  <si>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</si>
  <si>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</si>
  <si>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</si>
  <si>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</si>
  <si>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</si>
  <si>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</si>
  <si>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</si>
  <si>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</si>
  <si>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</si>
  <si>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</si>
  <si>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</si>
  <si>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</si>
  <si>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</si>
  <si>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</si>
  <si>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</si>
  <si>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</si>
  <si>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</si>
  <si>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</si>
  <si>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</si>
  <si>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</si>
  <si>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</si>
  <si>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</si>
  <si>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</si>
  <si>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</si>
  <si>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</si>
  <si>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</si>
  <si>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</si>
  <si>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</si>
  <si>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</si>
  <si>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</si>
  <si>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</si>
  <si>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</si>
  <si>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</si>
  <si>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</si>
  <si>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</si>
  <si>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</si>
  <si>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</si>
  <si>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</si>
  <si>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</si>
  <si>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</si>
  <si>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</si>
  <si>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</si>
  <si>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</si>
  <si>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</si>
  <si>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</si>
  <si>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</si>
  <si>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</si>
  <si>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</si>
  <si>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</si>
  <si>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</si>
  <si>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</si>
  <si>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</si>
  <si>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</si>
  <si>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</si>
  <si>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</si>
  <si>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</si>
  <si>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</si>
  <si>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</si>
  <si>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</si>
  <si>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</si>
  <si>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</si>
  <si>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</si>
  <si>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</si>
  <si>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</si>
  <si>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</si>
  <si>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</si>
  <si>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</si>
  <si>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</si>
  <si>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</si>
  <si>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</si>
  <si>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</si>
  <si>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</si>
  <si>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</si>
  <si>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</si>
  <si>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</si>
  <si>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</si>
  <si>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</si>
  <si>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</si>
  <si>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</si>
  <si>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</si>
  <si>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</si>
  <si>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</si>
  <si>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</si>
  <si>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</si>
  <si>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</si>
  <si>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</si>
  <si>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</si>
  <si>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</si>
  <si>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</si>
  <si>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</si>
  <si>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</si>
  <si>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</si>
  <si>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</si>
  <si>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</si>
  <si>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</si>
  <si>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</si>
  <si>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</si>
  <si>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</si>
  <si>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</si>
  <si>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</si>
  <si>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</si>
  <si>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</si>
  <si>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</si>
  <si>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</si>
  <si>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</si>
  <si>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</si>
  <si>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</si>
  <si>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</si>
  <si>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</si>
  <si>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</si>
  <si>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</si>
  <si>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</si>
  <si>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</si>
  <si>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</si>
  <si>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</si>
  <si>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</si>
  <si>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</si>
  <si>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</si>
  <si>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</si>
  <si>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</si>
  <si>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</si>
  <si>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</si>
  <si>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</si>
  <si>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</si>
  <si>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</si>
  <si>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</si>
  <si>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</si>
  <si>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</si>
  <si>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</si>
  <si>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</si>
  <si>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</si>
  <si>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</si>
  <si>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</si>
  <si>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</si>
  <si>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</si>
  <si>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</si>
  <si>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</si>
  <si>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</si>
  <si>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</si>
  <si>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</si>
  <si>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</si>
  <si>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</si>
  <si>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</si>
  <si>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</si>
  <si>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</si>
  <si>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</si>
  <si>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</si>
  <si>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</si>
  <si>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</si>
  <si>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</si>
  <si>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</si>
  <si>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</si>
  <si>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</si>
  <si>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</si>
  <si>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</si>
  <si>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</si>
  <si>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</si>
  <si>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</si>
  <si>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</si>
  <si>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</si>
  <si>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</si>
  <si>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</si>
  <si>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</si>
  <si>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</si>
  <si>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</si>
  <si>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</si>
  <si>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</si>
  <si>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</si>
  <si>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</si>
  <si>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</si>
  <si>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</si>
  <si>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</si>
  <si>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</si>
  <si>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</si>
  <si>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</si>
  <si>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</si>
  <si>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</si>
  <si>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</si>
  <si>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</si>
  <si>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</si>
  <si>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</si>
  <si>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</si>
  <si>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</si>
  <si>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</si>
  <si>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</si>
  <si>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</si>
  <si>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</si>
  <si>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</si>
  <si>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</si>
  <si>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</si>
  <si>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</si>
  <si>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</si>
  <si>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</si>
  <si>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</si>
  <si>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</si>
  <si>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</si>
  <si>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</si>
  <si>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</si>
  <si>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</si>
  <si>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</si>
  <si>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</si>
  <si>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</si>
  <si>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</si>
  <si>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</si>
  <si>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</si>
  <si>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</si>
  <si>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</si>
  <si>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</si>
  <si>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</si>
  <si>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</si>
  <si>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</si>
  <si>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</si>
  <si>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</si>
  <si>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</si>
  <si>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</si>
  <si>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</si>
  <si>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</si>
  <si>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</si>
  <si>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</si>
  <si>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</si>
  <si>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</si>
  <si>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</si>
  <si>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</si>
  <si>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</si>
  <si>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</si>
  <si>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</si>
  <si>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</si>
  <si>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</si>
  <si>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</si>
  <si>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</si>
  <si>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</si>
  <si>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</si>
  <si>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</si>
  <si>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</si>
  <si>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</si>
  <si>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</si>
  <si>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</si>
  <si>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</si>
  <si>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</si>
  <si>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</si>
  <si>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</si>
  <si>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</si>
  <si>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</si>
  <si>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</si>
  <si>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</si>
  <si>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</si>
  <si>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</si>
  <si>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</si>
  <si>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</si>
  <si>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</si>
  <si>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</si>
  <si>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</si>
  <si>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</si>
  <si>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</si>
  <si>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</si>
  <si>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</si>
  <si>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</si>
  <si>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</si>
  <si>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</si>
  <si>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</si>
  <si>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</si>
  <si>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</si>
  <si>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</si>
  <si>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</si>
  <si>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</si>
  <si>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</si>
  <si>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</si>
  <si>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</si>
  <si>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</si>
  <si>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</si>
  <si>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</si>
  <si>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</si>
  <si>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</si>
  <si>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</si>
  <si>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</si>
  <si>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</si>
  <si>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</si>
  <si>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</si>
  <si>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</si>
  <si>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</si>
  <si>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</si>
  <si>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</si>
  <si>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</si>
  <si>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</si>
  <si>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</si>
  <si>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</si>
  <si>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</si>
  <si>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</si>
  <si>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</si>
  <si>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</si>
  <si>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</si>
  <si>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</si>
  <si>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</si>
  <si>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</si>
  <si>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</si>
  <si>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</si>
  <si>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</si>
  <si>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</si>
  <si>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</si>
  <si>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</si>
  <si>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</si>
  <si>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</si>
  <si>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</si>
  <si>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</si>
  <si>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</si>
  <si>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</si>
  <si>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</si>
  <si>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</si>
  <si>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</si>
  <si>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</si>
  <si>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</si>
  <si>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</si>
  <si>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</si>
  <si>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</si>
  <si>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</si>
  <si>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</si>
  <si>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</si>
  <si>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</si>
  <si>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</si>
  <si>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</si>
  <si>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</si>
  <si>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</si>
  <si>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</si>
  <si>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</si>
  <si>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</si>
  <si>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</si>
  <si>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</si>
  <si>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</si>
  <si>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</si>
  <si>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</si>
  <si>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</si>
  <si>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</si>
  <si>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</si>
  <si>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</si>
  <si>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</si>
  <si>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</si>
  <si>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</si>
  <si>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</si>
  <si>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</si>
  <si>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</si>
  <si>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</si>
  <si>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</si>
  <si>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</si>
  <si>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</si>
  <si>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</si>
  <si>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</si>
  <si>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</si>
  <si>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</si>
  <si>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</si>
  <si>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</si>
  <si>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</si>
  <si>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</si>
  <si>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</si>
  <si>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</si>
  <si>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</si>
  <si>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</si>
  <si>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</si>
  <si>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</si>
  <si>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</si>
  <si>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</si>
  <si>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</si>
  <si>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</si>
  <si>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</si>
  <si>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</si>
  <si>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</si>
  <si>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</si>
  <si>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</si>
  <si>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</si>
  <si>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</si>
  <si>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</si>
  <si>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</si>
  <si>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</si>
  <si>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</si>
  <si>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</si>
  <si>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</si>
  <si>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</si>
  <si>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</si>
  <si>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</si>
  <si>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</si>
  <si>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</si>
  <si>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</si>
  <si>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</si>
  <si>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</si>
  <si>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</si>
  <si>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</si>
  <si>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</si>
  <si>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</si>
  <si>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</si>
  <si>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</si>
  <si>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</si>
  <si>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</si>
  <si>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</si>
  <si>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</si>
  <si>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</si>
  <si>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</si>
  <si>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</si>
  <si>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</si>
  <si>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</si>
  <si>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</si>
  <si>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</si>
  <si>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</si>
  <si>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</si>
  <si>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</si>
  <si>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</si>
  <si>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</si>
  <si>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</si>
  <si>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</si>
  <si>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</si>
  <si>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</si>
  <si>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</si>
  <si>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</si>
  <si>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</si>
  <si>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</si>
  <si>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</si>
  <si>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</si>
  <si>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</si>
  <si>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</si>
  <si>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</si>
  <si>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</si>
  <si>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</si>
  <si>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</si>
  <si>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</si>
  <si>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</si>
  <si>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</si>
  <si>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</si>
  <si>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</si>
  <si>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</si>
  <si>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</si>
  <si>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</si>
  <si>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</si>
  <si>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</si>
  <si>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</si>
  <si>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</si>
  <si>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</si>
  <si>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</si>
  <si>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</si>
  <si>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</si>
  <si>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</si>
  <si>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</si>
  <si>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</si>
  <si>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</si>
  <si>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</si>
  <si>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</si>
  <si>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</si>
  <si>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</si>
  <si>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</si>
  <si>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</si>
  <si>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</si>
  <si>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</si>
  <si>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</si>
  <si>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</si>
  <si>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</si>
  <si>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</si>
  <si>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</si>
  <si>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</si>
  <si>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</si>
  <si>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</si>
  <si>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</si>
  <si>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</si>
  <si>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</si>
  <si>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</si>
  <si>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</si>
  <si>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</si>
  <si>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</si>
  <si>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</si>
  <si>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</si>
  <si>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</si>
  <si>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</si>
  <si>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</si>
  <si>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</si>
  <si>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</si>
  <si>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</si>
  <si>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</si>
  <si>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</si>
  <si>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</si>
  <si>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</si>
  <si>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</si>
  <si>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</si>
  <si>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</si>
  <si>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</si>
  <si>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</si>
  <si>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</si>
  <si>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</si>
  <si>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</si>
  <si>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</si>
  <si>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</si>
  <si>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</si>
  <si>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</si>
  <si>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</si>
  <si>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</si>
  <si>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</si>
  <si>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</si>
  <si>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</si>
  <si>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</si>
  <si>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</si>
  <si>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</si>
  <si>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</si>
  <si>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</si>
  <si>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</si>
  <si>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</si>
  <si>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</si>
  <si>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</si>
  <si>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</si>
  <si>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</si>
  <si>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</si>
  <si>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</si>
  <si>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</si>
  <si>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</si>
  <si>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</si>
  <si>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</si>
  <si>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</si>
  <si>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</si>
  <si>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</si>
  <si>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</si>
  <si>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</si>
  <si>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</si>
  <si>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</si>
  <si>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</si>
  <si>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</si>
  <si>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</si>
  <si>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</si>
  <si>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</si>
  <si>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</si>
  <si>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</si>
  <si>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</si>
  <si>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</si>
  <si>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</si>
  <si>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</si>
  <si>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</si>
  <si>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</si>
  <si>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</si>
  <si>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</si>
  <si>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</si>
  <si>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</si>
  <si>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</si>
  <si>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</si>
  <si>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</si>
  <si>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</si>
  <si>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</si>
  <si>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</si>
  <si>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</si>
  <si>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</si>
  <si>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</si>
  <si>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</si>
  <si>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</si>
  <si>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</si>
  <si>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</si>
  <si>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</si>
  <si>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</si>
  <si>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</si>
  <si>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</si>
  <si>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</si>
  <si>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</si>
  <si>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</si>
  <si>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</si>
  <si>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</si>
  <si>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</si>
  <si>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</si>
  <si>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</si>
  <si>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</si>
  <si>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</si>
  <si>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</si>
  <si>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</si>
  <si>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</si>
  <si>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</si>
  <si>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</si>
  <si>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</si>
  <si>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</si>
  <si>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</si>
  <si>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</si>
  <si>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</si>
  <si>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</si>
  <si>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</si>
  <si>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</si>
  <si>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</si>
  <si>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</si>
  <si>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</si>
  <si>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</si>
  <si>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</si>
  <si>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</si>
  <si>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</si>
  <si>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</si>
  <si>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</si>
  <si>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</si>
  <si>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</si>
  <si>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</si>
  <si>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</si>
  <si>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</si>
  <si>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</si>
  <si>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</si>
  <si>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</si>
  <si>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</si>
  <si>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</si>
  <si>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</si>
  <si>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</si>
  <si>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</si>
  <si>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</si>
  <si>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</si>
  <si>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</si>
  <si>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</si>
  <si>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</si>
  <si>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</si>
  <si>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</si>
  <si>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</si>
  <si>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</si>
  <si>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</si>
  <si>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</si>
  <si>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</si>
  <si>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</si>
  <si>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</si>
  <si>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</si>
  <si>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</si>
  <si>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</si>
  <si>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</si>
  <si>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</si>
  <si>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</si>
  <si>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</si>
  <si>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</si>
  <si>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</si>
  <si>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</si>
  <si>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</si>
  <si>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</si>
  <si>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</si>
  <si>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</si>
  <si>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</si>
  <si>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</si>
  <si>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</si>
  <si>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</si>
  <si>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</si>
  <si>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</si>
  <si>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</si>
  <si>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</si>
  <si>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</si>
  <si>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</si>
  <si>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</si>
  <si>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</si>
  <si>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</si>
  <si>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</si>
  <si>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</si>
  <si>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</si>
  <si>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</si>
  <si>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</si>
  <si>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</si>
  <si>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</si>
  <si>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</si>
  <si>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</si>
  <si>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</si>
  <si>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</si>
  <si>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</si>
  <si>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</si>
  <si>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</si>
  <si>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</si>
  <si>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</si>
  <si>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</si>
  <si>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</si>
  <si>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</si>
  <si>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</si>
  <si>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</si>
  <si>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</si>
  <si>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</si>
  <si>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</si>
  <si>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</si>
  <si>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</si>
  <si>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</si>
  <si>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</si>
  <si>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</si>
  <si>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</si>
  <si>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</si>
  <si>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</si>
  <si>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</si>
  <si>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</si>
  <si>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</si>
  <si>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</si>
  <si>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</si>
  <si>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</si>
  <si>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</si>
  <si>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</si>
  <si>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</si>
  <si>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</si>
  <si>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</si>
  <si>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</si>
  <si>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</si>
  <si>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</si>
  <si>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</si>
  <si>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</si>
  <si>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</si>
  <si>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</si>
  <si>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</si>
  <si>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</si>
  <si>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</si>
  <si>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</si>
  <si>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</si>
  <si>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</si>
  <si>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</si>
  <si>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</si>
  <si>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</si>
  <si>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</si>
  <si>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</si>
  <si>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</si>
  <si>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</si>
  <si>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</si>
  <si>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</si>
  <si>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</si>
  <si>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</si>
  <si>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</si>
  <si>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</si>
  <si>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</si>
  <si>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</si>
  <si>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</si>
  <si>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</si>
  <si>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</si>
  <si>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</si>
  <si>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</si>
  <si>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</si>
  <si>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</si>
  <si>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</si>
  <si>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</si>
  <si>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</si>
  <si>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</si>
  <si>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</si>
  <si>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</si>
  <si>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</si>
  <si>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</si>
  <si>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</si>
  <si>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</si>
  <si>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</si>
  <si>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</si>
  <si>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</si>
  <si>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</si>
  <si>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</si>
  <si>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</si>
  <si>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</si>
  <si>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</si>
  <si>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</si>
  <si>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</si>
  <si>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</si>
  <si>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</si>
  <si>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</si>
  <si>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</si>
  <si>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</si>
  <si>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</si>
  <si>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</si>
  <si>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</si>
  <si>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</si>
  <si>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</si>
  <si>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</si>
  <si>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</si>
  <si>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</si>
  <si>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</si>
  <si>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</si>
  <si>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</si>
  <si>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</si>
  <si>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</si>
  <si>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</si>
  <si>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</si>
  <si>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</si>
  <si>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</si>
  <si>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</si>
  <si>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</si>
  <si>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</si>
  <si>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</si>
  <si>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</si>
  <si>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</si>
  <si>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</si>
  <si>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</si>
  <si>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</si>
  <si>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</si>
  <si>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</si>
  <si>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</si>
  <si>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</si>
  <si>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</si>
  <si>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</si>
  <si>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</si>
  <si>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</si>
  <si>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</si>
  <si>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</si>
  <si>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</si>
  <si>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</si>
  <si>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</si>
  <si>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</si>
  <si>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</si>
  <si>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</si>
  <si>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</si>
  <si>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</si>
  <si>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</si>
  <si>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</si>
  <si>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</si>
  <si>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</si>
  <si>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</si>
  <si>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</si>
  <si>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</si>
  <si>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</si>
  <si>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</si>
  <si>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</si>
  <si>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</si>
  <si>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</si>
  <si>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</si>
  <si>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</si>
  <si>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</si>
  <si>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</si>
  <si>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</si>
  <si>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</si>
  <si>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</si>
  <si>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</si>
  <si>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</si>
  <si>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</si>
  <si>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</si>
  <si>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</si>
  <si>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</si>
  <si>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</si>
  <si>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</si>
  <si>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</si>
  <si>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</si>
  <si>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</si>
  <si>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</si>
  <si>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</si>
  <si>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</si>
  <si>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</si>
  <si>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</si>
  <si>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</si>
  <si>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</si>
  <si>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</si>
  <si>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</si>
  <si>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</si>
  <si>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</si>
  <si>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</si>
  <si>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</si>
  <si>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</si>
  <si>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</si>
  <si>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</si>
  <si>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</si>
  <si>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</si>
  <si>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</si>
  <si>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</si>
  <si>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</si>
  <si>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</si>
  <si>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</si>
  <si>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</si>
  <si>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</si>
  <si>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</si>
  <si>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</si>
  <si>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</si>
  <si>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</si>
  <si>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</si>
  <si>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</si>
  <si>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</si>
  <si>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</si>
  <si>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</si>
  <si>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</si>
  <si>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</si>
  <si>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</si>
  <si>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</si>
  <si>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</si>
  <si>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</si>
  <si>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</si>
  <si>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</si>
  <si>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</si>
  <si>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</si>
  <si>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</si>
  <si>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</si>
  <si>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PCM-20251122-00000673</t>
  </si>
  <si>
    <t>ETA30min</t>
  </si>
  <si>
    <t>PCM-20251122-00000743</t>
  </si>
  <si>
    <t>ETA 20min</t>
  </si>
  <si>
    <t>PCM-20251122-00000747</t>
  </si>
  <si>
    <t>ETA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</si>
  <si>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</si>
  <si>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</si>
  <si>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</si>
  <si>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</si>
  <si>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</si>
  <si>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</si>
  <si>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</si>
  <si>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</si>
  <si>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</si>
  <si>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</si>
  <si>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</si>
  <si>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</si>
  <si>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</si>
  <si>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</si>
  <si>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</si>
  <si>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</si>
  <si>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</si>
  <si>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</si>
  <si>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</si>
  <si>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</si>
  <si>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</si>
  <si>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</si>
  <si>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</si>
  <si>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</si>
  <si>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</si>
  <si>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</si>
  <si>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</si>
  <si>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</si>
  <si>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</si>
  <si>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</si>
  <si>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</si>
  <si>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</si>
  <si>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</si>
  <si>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</si>
  <si>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</si>
  <si>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</si>
  <si>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</si>
  <si>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</si>
  <si>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</si>
  <si>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</si>
  <si>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</si>
  <si>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</si>
  <si>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</si>
  <si>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</si>
  <si>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</si>
  <si>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</si>
  <si>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</si>
  <si>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</si>
  <si>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</si>
  <si>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</si>
  <si>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</si>
  <si>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</si>
  <si>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</si>
  <si>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</si>
  <si>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</si>
  <si>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</si>
  <si>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</si>
  <si>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</si>
  <si>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</si>
  <si>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</si>
  <si>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</si>
  <si>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</si>
  <si>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</si>
  <si>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</si>
  <si>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</si>
  <si>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</si>
  <si>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</si>
  <si>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</si>
  <si>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</si>
  <si>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</si>
  <si>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</si>
  <si>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</si>
  <si>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</si>
  <si>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</si>
  <si>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</si>
  <si>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</si>
  <si>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</si>
  <si>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</si>
  <si>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</si>
  <si>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</si>
  <si>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</si>
  <si>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</si>
  <si>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</si>
  <si>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</si>
  <si>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PCM-20251122-00000712</t>
  </si>
  <si>
    <t>ETA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</si>
  <si>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</si>
  <si>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</si>
  <si>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</si>
  <si>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</si>
  <si>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</si>
  <si>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</si>
  <si>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</si>
  <si>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</si>
  <si>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</si>
  <si>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</si>
  <si>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</si>
  <si>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</si>
  <si>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PCM-20251122-00000632</t>
  </si>
  <si>
    <t xml:space="preserve">EM team at site connecting PG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</si>
</sst>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8" totalsRowShown="0" headerRowDxfId="64" dataDxfId="63" headerRowBorderDxfId="61" tableBorderDxfId="62">
  <autoFilter ref="A1:L9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1" totalsRowShown="0" headerRowDxfId="48" dataDxfId="47" headerRowBorderDxfId="45" tableBorderDxfId="46" totalsRowBorderDxfId="44">
  <autoFilter ref="A1:L4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4" totalsRowShown="0" headerRowDxfId="31" dataDxfId="30" headerRowBorderDxfId="28" tableBorderDxfId="29">
  <autoFilter ref="A1:L9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 totalsRowShown="0" headerRowDxfId="15" dataDxfId="14" headerRowBorderDxfId="12" tableBorderDxfId="13">
  <autoFilter ref="A1:L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tabSelected="1" workbookViewId="0">
      <selection activeCell="K5" sqref="K5"/>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320.58222928240866</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11638</v>
      </c>
      <c r="E3" s="63" t="s">
        <v>39021</v>
      </c>
      <c r="F3" s="143">
        <v>45983.481435185182</v>
      </c>
      <c r="G3" s="144">
        <f ca="1">IFERROR(NOW()-F3,"-")</f>
        <v>4.9220023152884096E-2</v>
      </c>
      <c r="H3" s="143">
        <v>45983.472187500003</v>
      </c>
      <c r="I3" s="141" t="str">
        <f>IFERROR(VLOOKUP(D3,DB!A:F,6,0),"")</f>
        <v>SCECO</v>
      </c>
      <c r="J3" s="141" t="str">
        <f>IFERROR(VLOOKUP(D3,DB!A:G,7,0),"")</f>
        <v>Dead</v>
      </c>
      <c r="K3" s="145" t="s">
        <v>39024</v>
      </c>
      <c r="L3" s="146" t="str">
        <f>IFERROR(VLOOKUP(D3,DB!A:I,9,0),"")</f>
        <v>Latis</v>
      </c>
    </row>
    <row r="4" spans="1:15" ht="15" customHeight="1">
      <c r="A4" s="140" t="s">
        <v>39025</v>
      </c>
      <c r="B4" s="141" t="str">
        <f>IFERROR(VLOOKUP(D4,DB!A:K,11,0),"")</f>
        <v>R1</v>
      </c>
      <c r="C4" s="141">
        <v>1</v>
      </c>
      <c r="D4" s="133" t="s">
        <v>20851</v>
      </c>
      <c r="E4" s="63" t="s">
        <v>39021</v>
      </c>
      <c r="F4" s="143">
        <v>45983.524421296293</v>
      </c>
      <c r="G4" s="144">
        <f ca="1">IFERROR(NOW()-F4,"-")</f>
        <v>6.2339120413525961E-3</v>
      </c>
      <c r="H4" s="143">
        <v>45983.519479166665</v>
      </c>
      <c r="I4" s="141" t="str">
        <f>IFERROR(VLOOKUP(D4,DB!A:F,6,0),"")</f>
        <v>SCECO</v>
      </c>
      <c r="J4" s="141" t="str">
        <f>IFERROR(VLOOKUP(D4,DB!A:G,7,0),"")</f>
        <v>Weak</v>
      </c>
      <c r="K4" s="145" t="s">
        <v>39026</v>
      </c>
      <c r="L4" s="146" t="str">
        <f>IFERROR(VLOOKUP(D4,DB!A:I,9,0),"")</f>
        <v>Latis</v>
      </c>
    </row>
    <row r="5" spans="1:15" ht="15" customHeight="1">
      <c r="A5" s="140" t="s">
        <v>39027</v>
      </c>
      <c r="B5" s="141" t="str">
        <f>IFERROR(VLOOKUP(D5,DB!A:K,11,0),"")</f>
        <v>R1</v>
      </c>
      <c r="C5" s="141">
        <v>1</v>
      </c>
      <c r="D5" s="133" t="s">
        <v>12662</v>
      </c>
      <c r="E5" s="63" t="s">
        <v>39021</v>
      </c>
      <c r="F5" s="143">
        <v>45983.52621527778</v>
      </c>
      <c r="G5" s="144">
        <f ca="1">IFERROR(NOW()-F5,"-")</f>
        <v>4.4399305552360602E-3</v>
      </c>
      <c r="H5" s="143">
        <v>45983.521157407406</v>
      </c>
      <c r="I5" s="141" t="str">
        <f>IFERROR(VLOOKUP(D5,DB!A:F,6,0),"")</f>
        <v>Generator-SG</v>
      </c>
      <c r="J5" s="141" t="str">
        <f>IFERROR(VLOOKUP(D5,DB!A:G,7,0),"")</f>
        <v>Dead</v>
      </c>
      <c r="K5" s="145" t="s">
        <v>39028</v>
      </c>
      <c r="L5" s="146" t="str">
        <f>IFERROR(VLOOKUP(D5,DB!A:I,9,0),"")</f>
        <v>Latis</v>
      </c>
    </row>
    <row r="6" spans="1:15" ht="15" customHeight="1">
      <c r="A6" s="140"/>
      <c r="B6" s="141" t="str">
        <f>IFERROR(VLOOKUP(D6,DB!A:K,11,0),"")</f>
        <v/>
      </c>
      <c r="C6" s="141"/>
      <c r="D6" s="133"/>
      <c r="E6" s="142"/>
      <c r="F6" s="143"/>
      <c r="G6" s="144">
        <f ca="1">IFERROR(NOW()-F6,"-")</f>
        <v>45983.530655208335</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45983.530655208335</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45983.530655208335</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45983.530655208335</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45983.530655208335</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45983.530655208335</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45983.530655208335</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45983.530655208335</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45983.530655208335</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45983.530655208335</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45983.530655208335</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45983.530655208335</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45983.530655208335</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45983.530655208335</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45983.530655208335</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45983.530655208335</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45983.530655208335</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45983.530655208335</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45983.530655208335</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45983.530655208335</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45983.530655208335</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45983.530655208335</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45983.530655208335</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45983.530655208335</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45983.530655208335</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45983.530655208335</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45983.530655208335</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45983.530655208335</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45983.530655208335</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45983.530655208335</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45983.530655208335</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45983.530655208335</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45983.530655208335</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45983.530655208335</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45983.530655208335</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45983.530655208335</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45983.530655208335</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45983.530655208335</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45983.530655208335</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45983.530655208335</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45983.530655208335</v>
      </c>
      <c r="H46" s="143"/>
      <c r="I46" s="141" t="str">
        <f>IFERROR(VLOOKUP(D46,DB!A:F,6,0),"")</f>
        <v/>
      </c>
      <c r="J46" s="141" t="str">
        <f>IFERROR(VLOOKUP(D46,DB!A:G,7,0),"")</f>
        <v/>
      </c>
      <c r="K46" s="145"/>
      <c r="L46" s="146" t="str">
        <f>IFERROR(VLOOKUP(D46,DB!A:I,9,0),"")</f>
        <v/>
      </c>
    </row>
    <row r="47" spans="1:12" ht="15" customHeight="1">
      <c r="A47" s="147"/>
      <c r="B47" s="134" t="str">
        <f>IFERROR(VLOOKUP(D47,DB!A:K,11,0),"")</f>
        <v/>
      </c>
      <c r="C47" s="134"/>
      <c r="D47" s="148"/>
      <c r="E47" s="135"/>
      <c r="F47" s="136"/>
      <c r="G47" s="137">
        <f ca="1">IFERROR(NOW()-F47,"-")</f>
        <v>45983.530655208335</v>
      </c>
      <c r="H47" s="136"/>
      <c r="I47" s="134" t="str">
        <f>IFERROR(VLOOKUP(D47,DB!A:F,6,0),"")</f>
        <v/>
      </c>
      <c r="J47" s="134" t="str">
        <f>IFERROR(VLOOKUP(D47,DB!A:G,7,0),"")</f>
        <v/>
      </c>
      <c r="K47" s="138"/>
      <c r="L47" s="139" t="str">
        <f>IFERROR(VLOOKUP(D47,DB!A:I,9,0),"")</f>
        <v/>
      </c>
    </row>
  </sheetData>
  <customSheetViews>
    <customSheetView guid="{F6042A99-DD27-4453-835D-0834D95730CC}" filter="1" showAutoFilter="1">
      <pageMargins left="0" right="0" top="0" bottom="0" header="0" footer="0"/>
      <autoFilter ref="B1:M1" xr:uid="{0E26690C-81E5-4C2C-948F-80345B002F7A}"/>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C8" activePane="bottomLeft" state="frozen"/>
      <selection pane="bottomLeft"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7"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158.53081724537333</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45983.530655208335</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45983.530655208335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45983.530655208335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45983.530655208335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45983.530655208335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45983.530655208335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45983.530655208335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45983.530655208335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45983.530655208335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45983.530655208335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45983.530655208335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45983.530655208335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45983.530655208335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45983.530655208335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45983.530655208335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45983.530655208335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45983.530655208335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45983.530655208335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45983.530655208335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45983.530655208335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45983.530655208335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45983.530655208335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45983.530655208335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45983.530655208335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45983.530655208335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45983.530655208335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45983.530655208335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45983.530655208335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45983.530655208335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45983.530655208335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45983.530655208335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45983.530655208335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45983.530655208335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45983.530655208335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45983.530655208335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45983.530655208335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45983.530655208335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45983.530655208335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45983.530655208335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45983.530655208335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45983.530655208335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45983.530655208335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45983.530655208335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45983.530655208335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45983.530655208335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45983.530655208335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45983.530655208335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45983.530655208335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45983.530655208335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45983.530655208335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45983.530655208335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45983.530655208335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45983.530655208335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45983.530655208335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45983.530655208335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45983.530655208335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45983.530655208335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45983.530655208335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45983.530655208335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45983.530655208335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45983.530655208335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45983.530655208335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45983.530655208335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45983.530655208335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45983.530655208335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45983.530655208335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45983.530655208335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45983.530655208335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45983.530655208335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45983.530655208335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45983.530655208335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45983.530655208335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45983.530655208335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45983.530655208335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45983.530655208335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45983.530655208335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45983.530655208335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45983.530655208335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45983.530655208335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45983.530655208335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45983.530655208335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45983.530655208335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45983.530655208335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45983.530655208335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45983.530655208335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45983.530655208335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45983.530655208335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45983.530655208335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45983.530655208335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45983.530655208335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45983.530655208335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45983.530655208335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45983.530655208335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45983.530655208335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45983.530655208335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45983.530655208335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45983.530655208335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45983.530655208335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45983.530655208335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45983.530655208335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45983.530655208335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45983.530655208335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45983.530655208335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45983.530655208335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45983.530655208335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45983.530655208335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45983.530655208335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45983.530655208335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45983.530655208335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45983.530655208335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45983.530655208335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45983.530655208335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45983.530655208335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45983.530655208335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45983.530655208335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45983.530655208335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45983.530655208335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45983.530655208335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45983.530655208335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45983.530655208335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45983.530655208335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45983.530655208335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45983.530655208335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45983.530655208335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45983.530655208335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45983.530655208335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45983.530655208335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45983.530655208335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45983.530655208335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45983.530655208335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45983.530655208335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45983.530655208335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45983.530655208335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45983.530655208335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45983.530655208335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45983.530655208335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45983.530655208335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45983.530655208335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45983.530655208335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45983.530655208335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45983.530655208335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45983.530655208335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45983.530655208335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45983.530655208335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45983.530655208335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45983.530655208335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45983.530655208335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45983.530655208335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45983.530655208335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45983.530655208335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45983.530655208335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45983.530655208335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45983.530655208335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45983.530655208335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45983.530655208335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45983.530655208335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8"/>
  <sheetViews>
    <sheetView workbookViewId="0">
      <selection activeCell="J19" sqref="J19"/>
    </sheetView>
  </sheetViews>
  <sheetFormatPr defaultColWidth="9" defaultRowHeight="15" customHeight="1"/>
  <cols>
    <col min="1" max="1" width="19.6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7" ca="1" si="0">IFERROR(NOW()-F2,"-")</f>
        <v>45983.530655208335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45983.530655208335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45983.530655208335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45983.530655208335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45983.530655208335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45983.530655208335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45983.530655208335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45983.530655208335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45983.530655208335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45983.530655208335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45983.530655208335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45983.530655208335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45983.530655208335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45983.530655208335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45983.530655208335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45983.530655208335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45983.530655208335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45983.530655208335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45983.530655208335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45983.530655208335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45983.530655208335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45983.530655208335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45983.530655208335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45983.530655208335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45983.530655208335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45983.530655208335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45983.530655208335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45983.530655208335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45983.530655208335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45983.530655208335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45983.530655208335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45983.530655208335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45983.530655208335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45983.530655208335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45983.530655208335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45983.530655208335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45983.530655208335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45983.530655208335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45983.530655208335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45983.530655208335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45983.530655208335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45983.530655208335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45983.530655208335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45983.530655208335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45983.530655208335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45983.530655208335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45983.530655208335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45983.530655208335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45983.530655208335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45983.530655208335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45983.530655208335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45983.530655208335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45983.530655208335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45983.530655208335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45983.530655208335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45983.530655208335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ref="G58:G121" ca="1" si="1">IFERROR(NOW()-F58,"-")</f>
        <v>45983.530655208335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45983.530655208335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45983.530655208335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45983.530655208335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45983.530655208335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45983.530655208335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45983.530655208335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45983.530655208335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45983.530655208335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45983.530655208335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45983.530655208335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45983.530655208335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45983.530655208335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45983.530655208335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45983.530655208335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45983.530655208335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45983.530655208335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45983.530655208335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45983.530655208335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45983.530655208335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45983.530655208335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45983.530655208335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45983.530655208335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45983.530655208335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45983.530655208335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45983.530655208335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45983.530655208335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45983.530655208335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45983.530655208335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45983.530655208335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45983.530655208335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45983.530655208335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45983.530655208335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45983.530655208335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45983.530655208335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45983.530655208335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45983.530655208335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45983.530655208335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45983.530655208335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45983.530655208335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45983.530655208335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45983.530655208335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45983.530655208335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45983.530655208335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45983.530655208335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45983.530655208335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45983.530655208335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45983.530655208335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45983.530655208335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45983.530655208335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45983.530655208335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45983.530655208335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45983.530655208335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45983.530655208335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45983.530655208335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45983.530655208335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45983.530655208335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45983.530655208335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45983.530655208335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45983.530655208335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45983.530655208335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45983.530655208335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45983.530655208335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45983.530655208335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ref="G122:G185" ca="1" si="2">IFERROR(NOW()-F122,"-")</f>
        <v>45983.530655208335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45983.530655208335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45983.530655208335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45983.530655208335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45983.530655208335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45983.530655208335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45983.530655208335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45983.530655208335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45983.530655208335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45983.530655208335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45983.530655208335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45983.530655208335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45983.530655208335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45983.530655208335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45983.530655208335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45983.530655208335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45983.530655208335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45983.530655208335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45983.530655208335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45983.530655208335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45983.530655208335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45983.530655208335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45983.530655208335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45983.530655208335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45983.530655208335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45983.530655208335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45983.530655208335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45983.530655208335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45983.530655208335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45983.530655208335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45983.530655208335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45983.530655208335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45983.530655208335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45983.530655208335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45983.530655208335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45983.530655208335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45983.530655208335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45983.530655208335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45983.530655208335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45983.530655208335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45983.530655208335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45983.530655208335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45983.530655208335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45983.530655208335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45983.530655208335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45983.530655208335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45983.530655208335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45983.530655208335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45983.530655208335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45983.530655208335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45983.530655208335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45983.530655208335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45983.530655208335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45983.530655208335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45983.530655208335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45983.530655208335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45983.530655208335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45983.530655208335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45983.530655208335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45983.530655208335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45983.530655208335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45983.530655208335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45983.530655208335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45983.530655208335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ref="G186:G249" ca="1" si="3">IFERROR(NOW()-F186,"-")</f>
        <v>45983.530655208335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45983.530655208335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45983.530655208335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45983.530655208335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45983.530655208335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45983.530655208335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45983.530655208335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45983.530655208335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45983.530655208335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45983.530655208335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45983.530655208335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45983.530655208335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45983.530655208335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45983.530655208335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45983.530655208335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45983.530655208335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45983.530655208335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45983.530655208335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45983.530655208335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45983.530655208335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45983.530655208335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45983.530655208335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45983.530655208335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45983.530655208335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45983.530655208335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45983.530655208335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45983.530655208335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45983.530655208335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45983.530655208335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45983.530655208335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45983.530655208335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45983.530655208335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45983.530655208335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45983.530655208335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45983.530655208335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45983.530655208335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45983.530655208335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45983.530655208335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45983.530655208335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45983.530655208335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45983.530655208335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45983.530655208335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45983.530655208335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45983.530655208335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45983.530655208335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45983.530655208335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45983.530655208335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45983.530655208335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45983.530655208335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45983.530655208335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45983.530655208335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45983.530655208335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45983.530655208335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45983.530655208335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45983.530655208335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45983.530655208335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45983.530655208335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45983.530655208335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45983.530655208335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45983.530655208335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45983.530655208335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45983.530655208335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45983.530655208335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45983.530655208335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ref="G250:G313" ca="1" si="4">IFERROR(NOW()-F250,"-")</f>
        <v>45983.530655208335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45983.530655208335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45983.530655208335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45983.530655208335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45983.530655208335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45983.530655208335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45983.530655208335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45983.530655208335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45983.530655208335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45983.530655208335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45983.530655208335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45983.530655208335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45983.530655208335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45983.530655208335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45983.530655208335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45983.530655208335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45983.530655208335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45983.530655208335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45983.530655208335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45983.530655208335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45983.530655208335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45983.530655208335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45983.530655208335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45983.530655208335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45983.530655208335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45983.530655208335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45983.530655208335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45983.530655208335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45983.530655208335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45983.530655208335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45983.530655208335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45983.530655208335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45983.530655208335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45983.530655208335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45983.530655208335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45983.530655208335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45983.530655208335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45983.530655208335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45983.530655208335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45983.530655208335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45983.530655208335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45983.530655208335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45983.530655208335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45983.530655208335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45983.530655208335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45983.530655208335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45983.530655208335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45983.530655208335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45983.530655208335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45983.530655208335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45983.530655208335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45983.530655208335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45983.530655208335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45983.530655208335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45983.530655208335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45983.530655208335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45983.530655208335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45983.530655208335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45983.530655208335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45983.530655208335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45983.530655208335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45983.530655208335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45983.530655208335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45983.530655208335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ref="G314:G377" ca="1" si="5">IFERROR(NOW()-F314,"-")</f>
        <v>45983.530655208335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45983.530655208335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45983.530655208335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45983.530655208335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45983.530655208335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45983.530655208335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45983.530655208335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45983.530655208335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45983.530655208335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45983.530655208335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45983.530655208335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45983.530655208335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45983.530655208335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45983.530655208335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45983.530655208335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45983.530655208335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45983.530655208335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45983.530655208335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45983.530655208335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45983.530655208335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45983.530655208335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45983.530655208335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45983.530655208335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45983.530655208335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45983.530655208335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45983.530655208335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45983.530655208335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45983.530655208335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45983.530655208335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45983.530655208335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45983.530655208335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45983.530655208335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45983.530655208335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45983.530655208335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45983.530655208335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45983.530655208335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45983.530655208335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45983.530655208335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45983.530655208335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45983.530655208335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45983.530655208335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45983.530655208335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45983.530655208335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45983.530655208335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45983.530655208335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45983.530655208335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45983.530655208335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45983.530655208335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45983.530655208335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45983.530655208335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45983.530655208335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45983.530655208335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45983.530655208335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45983.530655208335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45983.530655208335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45983.530655208335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45983.530655208335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45983.530655208335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45983.530655208335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45983.530655208335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45983.530655208335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45983.530655208335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45983.530655208335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45983.530655208335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ref="G378:G441" ca="1" si="6">IFERROR(NOW()-F378,"-")</f>
        <v>45983.530655208335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45983.530655208335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45983.530655208335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45983.530655208335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45983.530655208335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45983.530655208335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45983.530655208335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45983.530655208335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45983.530655208335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45983.530655208335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45983.530655208335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45983.530655208335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45983.530655208335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45983.530655208335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45983.530655208335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45983.530655208335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45983.530655208335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45983.530655208335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45983.530655208335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45983.530655208335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45983.530655208335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45983.530655208335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45983.530655208335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45983.530655208335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45983.530655208335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45983.530655208335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45983.530655208335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45983.530655208335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45983.530655208335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45983.530655208335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45983.530655208335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45983.530655208335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45983.530655208335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45983.530655208335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45983.530655208335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45983.530655208335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45983.530655208335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45983.530655208335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45983.530655208335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45983.530655208335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45983.530655208335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45983.530655208335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45983.530655208335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45983.530655208335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45983.530655208335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45983.530655208335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45983.530655208335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45983.530655208335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45983.530655208335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45983.530655208335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45983.530655208335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45983.530655208335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45983.530655208335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45983.530655208335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45983.530655208335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45983.530655208335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45983.530655208335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45983.530655208335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45983.530655208335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45983.530655208335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45983.530655208335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45983.530655208335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45983.530655208335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45983.530655208335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ref="G442:G505" ca="1" si="7">IFERROR(NOW()-F442,"-")</f>
        <v>45983.530655208335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45983.530655208335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45983.530655208335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45983.530655208335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45983.530655208335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45983.530655208335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45983.530655208335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45983.530655208335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45983.530655208335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45983.530655208335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45983.530655208335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45983.530655208335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45983.530655208335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45983.530655208335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45983.530655208335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45983.530655208335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45983.530655208335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45983.530655208335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45983.530655208335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45983.530655208335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45983.530655208335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45983.530655208335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45983.530655208335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45983.530655208335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45983.530655208335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45983.530655208335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45983.530655208335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45983.530655208335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45983.530655208335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45983.530655208335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45983.530655208335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45983.530655208335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45983.530655208335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45983.530655208335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45983.530655208335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45983.530655208335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45983.530655208335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45983.530655208335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45983.530655208335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45983.530655208335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45983.530655208335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45983.530655208335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45983.530655208335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45983.530655208335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45983.530655208335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45983.530655208335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45983.530655208335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45983.530655208335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45983.530655208335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45983.530655208335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45983.530655208335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45983.530655208335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45983.530655208335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45983.530655208335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45983.530655208335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45983.530655208335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45983.530655208335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45983.530655208335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45983.530655208335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45983.530655208335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45983.530655208335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45983.530655208335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45983.530655208335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45983.530655208335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ref="G506:G569" ca="1" si="8">IFERROR(NOW()-F506,"-")</f>
        <v>45983.530655208335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45983.530655208335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45983.530655208335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45983.530655208335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45983.530655208335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45983.530655208335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45983.530655208335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45983.530655208335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45983.530655208335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45983.530655208335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45983.530655208335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45983.530655208335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45983.530655208335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45983.530655208335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45983.530655208335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45983.530655208335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45983.530655208335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45983.530655208335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45983.530655208335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45983.530655208335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45983.530655208335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45983.530655208335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45983.530655208335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45983.530655208335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45983.530655208335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45983.530655208335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45983.530655208335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45983.530655208335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45983.530655208335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45983.530655208335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45983.530655208335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45983.530655208335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45983.530655208335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45983.530655208335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45983.530655208335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45983.530655208335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45983.530655208335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45983.530655208335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45983.530655208335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45983.530655208335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45983.530655208335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45983.530655208335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45983.530655208335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45983.530655208335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45983.530655208335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45983.530655208335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45983.530655208335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45983.530655208335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45983.530655208335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45983.530655208335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45983.530655208335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45983.530655208335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45983.530655208335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45983.530655208335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45983.530655208335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45983.530655208335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45983.530655208335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45983.530655208335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45983.530655208335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45983.530655208335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45983.530655208335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45983.530655208335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45983.530655208335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45983.530655208335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ref="G570:G633" ca="1" si="9">IFERROR(NOW()-F570,"-")</f>
        <v>45983.530655208335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45983.530655208335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45983.530655208335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45983.530655208335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45983.530655208335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45983.530655208335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45983.530655208335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45983.530655208335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45983.530655208335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45983.530655208335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45983.530655208335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45983.530655208335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45983.530655208335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45983.530655208335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45983.530655208335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45983.530655208335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45983.530655208335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45983.530655208335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45983.530655208335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45983.530655208335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45983.530655208335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45983.530655208335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45983.530655208335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45983.530655208335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45983.530655208335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45983.530655208335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45983.530655208335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45983.530655208335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45983.530655208335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45983.530655208335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45983.530655208335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45983.530655208335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45983.530655208335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45983.530655208335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45983.530655208335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45983.530655208335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45983.530655208335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45983.530655208335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45983.530655208335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45983.530655208335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45983.530655208335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45983.530655208335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45983.530655208335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45983.530655208335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45983.530655208335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45983.530655208335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45983.530655208335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45983.530655208335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45983.530655208335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45983.530655208335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45983.530655208335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45983.530655208335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45983.530655208335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45983.530655208335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45983.530655208335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45983.530655208335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45983.530655208335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45983.530655208335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45983.530655208335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45983.530655208335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45983.530655208335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45983.530655208335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45983.530655208335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45983.530655208335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ref="G634:G697" ca="1" si="10">IFERROR(NOW()-F634,"-")</f>
        <v>45983.530655208335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45983.530655208335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45983.530655208335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45983.530655208335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45983.530655208335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45983.530655208335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45983.530655208335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45983.530655208335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45983.530655208335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45983.530655208335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45983.530655208335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45983.530655208335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45983.530655208335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45983.530655208335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45983.530655208335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45983.530655208335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45983.530655208335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45983.530655208335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45983.530655208335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45983.530655208335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45983.530655208335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45983.530655208335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45983.530655208335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45983.530655208335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45983.530655208335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45983.530655208335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45983.530655208335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45983.530655208335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45983.530655208335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45983.530655208335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45983.530655208335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45983.530655208335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45983.530655208335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45983.530655208335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45983.530655208335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45983.530655208335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45983.530655208335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45983.530655208335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45983.530655208335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45983.530655208335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45983.530655208335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45983.530655208335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45983.530655208335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45983.530655208335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45983.530655208335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45983.530655208335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45983.530655208335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45983.530655208335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45983.530655208335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45983.530655208335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45983.530655208335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45983.530655208335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45983.530655208335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45983.530655208335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45983.530655208335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45983.530655208335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45983.530655208335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45983.530655208335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45983.530655208335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45983.530655208335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45983.530655208335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45983.530655208335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45983.530655208335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45983.530655208335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ref="G698:G761" ca="1" si="11">IFERROR(NOW()-F698,"-")</f>
        <v>45983.530655208335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45983.530655208335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45983.530655208335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45983.530655208335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45983.530655208335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45983.530655208335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45983.530655208335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45983.530655208335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45983.530655208335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45983.530655208335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45983.530655208335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45983.530655208335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45983.530655208335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45983.530655208335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45983.530655208335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45983.530655208335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45983.530655208335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45983.530655208335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45983.530655208335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45983.530655208335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45983.530655208335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45983.530655208335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45983.530655208335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45983.530655208335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45983.530655208335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45983.530655208335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45983.530655208335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45983.530655208335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45983.530655208335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45983.530655208335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45983.530655208335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45983.530655208335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45983.530655208335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45983.530655208335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45983.530655208335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45983.530655208335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45983.530655208335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45983.530655208335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45983.530655208335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45983.530655208335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45983.530655208335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45983.530655208335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45983.530655208335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45983.530655208335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45983.530655208335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45983.530655208335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45983.530655208335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45983.530655208335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45983.530655208335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45983.530655208335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45983.530655208335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45983.530655208335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45983.530655208335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45983.530655208335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45983.530655208335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45983.530655208335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45983.530655208335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45983.530655208335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45983.530655208335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45983.530655208335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45983.530655208335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45983.530655208335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45983.530655208335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45983.530655208335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ref="G762:G825" ca="1" si="12">IFERROR(NOW()-F762,"-")</f>
        <v>45983.530655208335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45983.530655208335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45983.530655208335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45983.530655208335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45983.530655208335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45983.530655208335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45983.530655208335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45983.530655208335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45983.530655208335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45983.530655208335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45983.530655208335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45983.530655208335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45983.530655208335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45983.530655208335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45983.530655208335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45983.530655208335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45983.530655208335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45983.530655208335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45983.530655208335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45983.530655208335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45983.530655208335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45983.530655208335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45983.530655208335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45983.530655208335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45983.530655208335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45983.530655208335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45983.530655208335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45983.530655208335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45983.530655208335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45983.530655208335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45983.530655208335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45983.530655208335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45983.530655208335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45983.530655208335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45983.530655208335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45983.530655208335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45983.530655208335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45983.530655208335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45983.530655208335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45983.530655208335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45983.530655208335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45983.530655208335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45983.530655208335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45983.530655208335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45983.530655208335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45983.530655208335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45983.530655208335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45983.530655208335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45983.530655208335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45983.530655208335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45983.530655208335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45983.530655208335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45983.530655208335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45983.530655208335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45983.530655208335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45983.530655208335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45983.530655208335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45983.530655208335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45983.530655208335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45983.530655208335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45983.530655208335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45983.530655208335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45983.530655208335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45983.530655208335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ref="G826:G889" ca="1" si="13">IFERROR(NOW()-F826,"-")</f>
        <v>45983.530655208335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45983.530655208335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45983.530655208335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45983.530655208335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45983.530655208335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45983.530655208335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45983.530655208335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45983.530655208335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45983.530655208335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45983.530655208335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45983.530655208335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45983.530655208335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45983.530655208335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45983.530655208335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45983.530655208335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45983.530655208335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45983.530655208335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45983.530655208335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45983.530655208335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45983.530655208335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45983.530655208335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45983.530655208335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45983.530655208335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45983.530655208335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45983.530655208335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45983.530655208335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45983.530655208335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45983.530655208335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45983.530655208335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45983.530655208335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45983.530655208335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45983.530655208335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45983.530655208335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45983.530655208335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45983.530655208335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45983.530655208335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45983.530655208335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45983.530655208335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45983.530655208335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45983.530655208335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45983.530655208335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45983.530655208335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45983.530655208335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45983.530655208335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45983.530655208335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45983.530655208335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45983.530655208335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45983.530655208335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45983.530655208335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45983.530655208335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45983.530655208335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45983.530655208335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45983.530655208335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45983.530655208335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45983.530655208335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45983.530655208335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45983.530655208335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45983.530655208335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45983.530655208335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45983.530655208335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45983.530655208335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45983.530655208335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45983.530655208335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45983.530655208335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ref="G890:G953" ca="1" si="14">IFERROR(NOW()-F890,"-")</f>
        <v>45983.530655208335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45983.530655208335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45983.530655208335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45983.530655208335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45983.530655208335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45983.530655208335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45983.530655208335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45983.530655208335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45983.530655208335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45983.530655208335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45983.530655208335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45983.530655208335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45983.530655208335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45983.530655208335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45983.530655208335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45983.530655208335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45983.530655208335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45983.530655208335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45983.530655208335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45983.530655208335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45983.530655208335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45983.530655208335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45983.530655208335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45983.530655208335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45983.530655208335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45983.530655208335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45983.530655208335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45983.530655208335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45983.530655208335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45983.530655208335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45983.530655208335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45983.530655208335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45983.530655208335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45983.530655208335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45983.530655208335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45983.530655208335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45983.530655208335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45983.530655208335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45983.530655208335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45983.530655208335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45983.530655208335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45983.530655208335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45983.530655208335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45983.530655208335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45983.530655208335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45983.530655208335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45983.530655208335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45983.530655208335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45983.530655208335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45983.530655208335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45983.530655208335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45983.530655208335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45983.530655208335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45983.530655208335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45983.530655208335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45983.530655208335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45983.530655208335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45983.530655208335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45983.530655208335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45983.530655208335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45983.530655208335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45983.530655208335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45983.530655208335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45983.530655208335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ref="G954:G968" ca="1" si="15">IFERROR(NOW()-F954,"-")</f>
        <v>45983.530655208335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45983.530655208335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45983.530655208335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45983.530655208335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45983.530655208335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45983.530655208335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45983.530655208335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45983.530655208335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45983.530655208335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45983.530655208335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45983.530655208335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45983.530655208335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45983.530655208335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45983.530655208335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45983.530655208335</v>
      </c>
      <c r="H968" s="22"/>
      <c r="I968" s="19" t="str">
        <f>IFERROR(VLOOKUP(D968,DB!A:F,6,0),"")</f>
        <v/>
      </c>
      <c r="J968" s="18" t="str">
        <f>IFERROR(VLOOKUP(D968,DB!A:G,7,0),"")</f>
        <v/>
      </c>
      <c r="K968" s="45"/>
      <c r="L968" s="23" t="str">
        <f>IFERROR(VLOOKUP(D968,DB!A:I,9,0),"")</f>
        <v/>
      </c>
    </row>
  </sheetData>
  <dataValidations count="2">
    <dataValidation allowBlank="1" showInputMessage="1" showErrorMessage="1" sqref="E1" xr:uid="{5914219A-CB83-432D-936A-CC0CB6F3982A}"/>
    <dataValidation type="list" allowBlank="1" showInputMessage="1" showErrorMessage="1" sqref="E2:E9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1"/>
  <sheetViews>
    <sheetView workbookViewId="0">
      <selection activeCell="E3" sqref="E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280.0499376157386</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1</v>
      </c>
      <c r="D3" s="91" t="s">
        <v>37546</v>
      </c>
      <c r="E3" s="94" t="s">
        <v>39021</v>
      </c>
      <c r="F3" s="95">
        <v>45983.511886574073</v>
      </c>
      <c r="G3" s="96">
        <f t="shared" ref="G3:G11" ca="1" si="0">IFERROR(NOW()-F3,"")</f>
        <v>1.8768634261505213E-2</v>
      </c>
      <c r="H3" s="95">
        <v>45983.500081018516</v>
      </c>
      <c r="I3" s="113" t="str">
        <f>IFERROR(VLOOKUP(D3,DB!A:F,6,0),"")</f>
        <v>Generator-SG</v>
      </c>
      <c r="J3" s="113" t="str">
        <f>IFERROR(VLOOKUP(D3,DB!A:G,7,0),"")</f>
        <v>Dead</v>
      </c>
      <c r="K3" s="97" t="s">
        <v>39114</v>
      </c>
      <c r="L3" s="91" t="str">
        <f>IFERROR(VLOOKUP(D3,DB!A:I,9,0),"")</f>
        <v>Latis</v>
      </c>
    </row>
    <row r="4" spans="1:16" ht="15" customHeight="1">
      <c r="A4" s="113"/>
      <c r="B4" s="113" t="str">
        <f>IFERROR(VLOOKUP(D4,DB!A:K,11,0),"")</f>
        <v/>
      </c>
      <c r="C4" s="93"/>
      <c r="D4" s="91"/>
      <c r="E4" s="94"/>
      <c r="F4" s="95"/>
      <c r="G4" s="96">
        <f t="shared" ca="1" si="0"/>
        <v>45983.530655208335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45983.530655208335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45983.530655208335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45983.530655208335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45983.530655208335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45983.530655208335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45983.530655208335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45983.530655208335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ref="G12:G75" ca="1" si="1">IFERROR(NOW()-F12,"")</f>
        <v>45983.530655208335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45983.530655208335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45983.530655208335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45983.530655208335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45983.530655208335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45983.530655208335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45983.530655208335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45983.530655208335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45983.530655208335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45983.530655208335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45983.530655208335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45983.530655208335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45983.530655208335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45983.530655208335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45983.530655208335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45983.530655208335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45983.530655208335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45983.530655208335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45983.530655208335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45983.530655208335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45983.530655208335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45983.530655208335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45983.530655208335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45983.530655208335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45983.530655208335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45983.530655208335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45983.530655208335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45983.530655208335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45983.530655208335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45983.530655208335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45983.530655208335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45983.530655208335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45983.530655208335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45983.530655208335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45983.530655208335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45983.530655208335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45983.530655208335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45983.530655208335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45983.530655208335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45983.530655208335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45983.530655208335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45983.530655208335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45983.530655208335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45983.530655208335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45983.530655208335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45983.530655208335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45983.530655208335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45983.530655208335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45983.530655208335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45983.530655208335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45983.530655208335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45983.530655208335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45983.530655208335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45983.530655208335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45983.530655208335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45983.530655208335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45983.530655208335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45983.530655208335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45983.530655208335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45983.530655208335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45983.530655208335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45983.530655208335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45983.530655208335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45983.530655208335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ref="G76:G139" ca="1" si="2">IFERROR(NOW()-F76,"")</f>
        <v>45983.530655208335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45983.530655208335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45983.530655208335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45983.530655208335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45983.530655208335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45983.530655208335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45983.530655208335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45983.530655208335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45983.530655208335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45983.530655208335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45983.530655208335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45983.530655208335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45983.530655208335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45983.530655208335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45983.530655208335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45983.530655208335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45983.530655208335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45983.530655208335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45983.530655208335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45983.530655208335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45983.530655208335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45983.530655208335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45983.530655208335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45983.530655208335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45983.530655208335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45983.530655208335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45983.530655208335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45983.530655208335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45983.530655208335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45983.530655208335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45983.530655208335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45983.530655208335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45983.530655208335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45983.530655208335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45983.530655208335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45983.530655208335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45983.530655208335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45983.530655208335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45983.530655208335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45983.530655208335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45983.530655208335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45983.530655208335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45983.530655208335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45983.530655208335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45983.530655208335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45983.530655208335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45983.530655208335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45983.530655208335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45983.530655208335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45983.530655208335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45983.530655208335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45983.530655208335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45983.530655208335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45983.530655208335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45983.530655208335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45983.530655208335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45983.530655208335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45983.530655208335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45983.530655208335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45983.530655208335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45983.530655208335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45983.530655208335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45983.530655208335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45983.530655208335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ref="G140:G203" ca="1" si="3">IFERROR(NOW()-F140,"")</f>
        <v>45983.530655208335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45983.530655208335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45983.530655208335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45983.530655208335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45983.530655208335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45983.530655208335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45983.530655208335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45983.530655208335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45983.530655208335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45983.530655208335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45983.530655208335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45983.530655208335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45983.530655208335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45983.530655208335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45983.530655208335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45983.530655208335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45983.530655208335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45983.530655208335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45983.530655208335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45983.530655208335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45983.530655208335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45983.530655208335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45983.530655208335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45983.530655208335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45983.530655208335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45983.530655208335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45983.530655208335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45983.530655208335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45983.530655208335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45983.530655208335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45983.530655208335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45983.530655208335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45983.530655208335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45983.530655208335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45983.530655208335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45983.530655208335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45983.530655208335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45983.530655208335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45983.530655208335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45983.530655208335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45983.530655208335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45983.530655208335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45983.530655208335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45983.530655208335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45983.530655208335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45983.530655208335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45983.530655208335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45983.530655208335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45983.530655208335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45983.530655208335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45983.530655208335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45983.530655208335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45983.530655208335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45983.530655208335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45983.530655208335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45983.530655208335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45983.530655208335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45983.530655208335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45983.530655208335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45983.530655208335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45983.530655208335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45983.530655208335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45983.530655208335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45983.530655208335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ref="G204:G267" ca="1" si="4">IFERROR(NOW()-F204,"")</f>
        <v>45983.530655208335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45983.530655208335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45983.530655208335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45983.530655208335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45983.530655208335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45983.530655208335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45983.530655208335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45983.530655208335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45983.530655208335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45983.530655208335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45983.530655208335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45983.530655208335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45983.530655208335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45983.530655208335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45983.530655208335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45983.530655208335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45983.530655208335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45983.530655208335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45983.530655208335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45983.530655208335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45983.530655208335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45983.530655208335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45983.530655208335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45983.530655208335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45983.530655208335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45983.530655208335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45983.530655208335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45983.530655208335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45983.530655208335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45983.530655208335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45983.530655208335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45983.530655208335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45983.530655208335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45983.530655208335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45983.530655208335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45983.530655208335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45983.530655208335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45983.530655208335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45983.530655208335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45983.530655208335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45983.530655208335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45983.530655208335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45983.530655208335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45983.530655208335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45983.530655208335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45983.530655208335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45983.530655208335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45983.530655208335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45983.530655208335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45983.530655208335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45983.530655208335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45983.530655208335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45983.530655208335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45983.530655208335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45983.530655208335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45983.530655208335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45983.530655208335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45983.530655208335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45983.530655208335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45983.530655208335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45983.530655208335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45983.530655208335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45983.530655208335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45983.530655208335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ref="G268:G331" ca="1" si="5">IFERROR(NOW()-F268,"")</f>
        <v>45983.530655208335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45983.530655208335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45983.530655208335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45983.530655208335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45983.530655208335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45983.530655208335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45983.530655208335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45983.530655208335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45983.530655208335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45983.530655208335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45983.530655208335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45983.530655208335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45983.530655208335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45983.530655208335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45983.530655208335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45983.530655208335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45983.530655208335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45983.530655208335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45983.530655208335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45983.530655208335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45983.530655208335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45983.530655208335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45983.530655208335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45983.530655208335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45983.530655208335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45983.530655208335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45983.530655208335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45983.530655208335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45983.530655208335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45983.530655208335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45983.530655208335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45983.530655208335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45983.530655208335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45983.530655208335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45983.530655208335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45983.530655208335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45983.530655208335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45983.530655208335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45983.530655208335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45983.530655208335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45983.530655208335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45983.530655208335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45983.530655208335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45983.530655208335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45983.530655208335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45983.530655208335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45983.530655208335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45983.530655208335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45983.530655208335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45983.530655208335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45983.530655208335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45983.530655208335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45983.530655208335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45983.530655208335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45983.530655208335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45983.530655208335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45983.530655208335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45983.530655208335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45983.530655208335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45983.530655208335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45983.530655208335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45983.530655208335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45983.530655208335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45983.530655208335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ref="G332:G395" ca="1" si="6">IFERROR(NOW()-F332,"")</f>
        <v>45983.530655208335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45983.530655208335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45983.530655208335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45983.530655208335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45983.530655208335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45983.530655208335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45983.530655208335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45983.530655208335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45983.530655208335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45983.530655208335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45983.530655208335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45983.530655208335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45983.530655208335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45983.530655208335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45983.530655208335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45983.530655208335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45983.530655208335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45983.530655208335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45983.530655208335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45983.530655208335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45983.530655208335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45983.530655208335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45983.530655208335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45983.530655208335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45983.530655208335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45983.530655208335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45983.530655208335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45983.530655208335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45983.530655208335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45983.530655208335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45983.530655208335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45983.530655208335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45983.530655208335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45983.530655208335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45983.530655208335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45983.530655208335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45983.530655208335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45983.530655208335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45983.530655208335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45983.530655208335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45983.530655208335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45983.530655208335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45983.530655208335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45983.530655208335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45983.530655208335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45983.530655208335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45983.530655208335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45983.530655208335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45983.530655208335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45983.530655208335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45983.530655208335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45983.530655208335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45983.530655208335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45983.530655208335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45983.530655208335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45983.530655208335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45983.530655208335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45983.530655208335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45983.530655208335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45983.530655208335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45983.530655208335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45983.530655208335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45983.530655208335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45983.530655208335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ref="G396:G441" ca="1" si="7">IFERROR(NOW()-F396,"")</f>
        <v>45983.530655208335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45983.530655208335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45983.530655208335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45983.530655208335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45983.530655208335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45983.530655208335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45983.530655208335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45983.530655208335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45983.530655208335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45983.530655208335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45983.530655208335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45983.530655208335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45983.530655208335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45983.530655208335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45983.530655208335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45983.530655208335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45983.530655208335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45983.530655208335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45983.530655208335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45983.530655208335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45983.530655208335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45983.530655208335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45983.530655208335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45983.530655208335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45983.530655208335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45983.530655208335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45983.530655208335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45983.530655208335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45983.530655208335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45983.530655208335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45983.530655208335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45983.530655208335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45983.530655208335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45983.530655208335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45983.530655208335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45983.530655208335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45983.530655208335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45983.530655208335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45983.530655208335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45983.530655208335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45983.530655208335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45983.530655208335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45983.530655208335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45983.530655208335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45983.530655208335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45983.530655208335</v>
      </c>
      <c r="H441" s="95"/>
      <c r="I441" s="113" t="str">
        <f>IFERROR(VLOOKUP(D441,DB!A:F,6,0),"")</f>
        <v/>
      </c>
      <c r="J441" s="113" t="str">
        <f>IFERROR(VLOOKUP(D441,DB!A:G,7,0),"")</f>
        <v/>
      </c>
      <c r="K441" s="97"/>
      <c r="L441" s="91" t="str">
        <f>IFERROR(VLOOKUP(D441,DB!A:I,9,0),"")</f>
        <v/>
      </c>
    </row>
  </sheetData>
  <dataValidations count="2">
    <dataValidation allowBlank="1" showInputMessage="1" showErrorMessage="1" sqref="E1" xr:uid="{A4F81451-56CC-4543-9497-104C4E44EE4B}"/>
    <dataValidation type="list" allowBlank="1" showInputMessage="1" showErrorMessage="1" sqref="E2:E4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6"/>
  <sheetViews>
    <sheetView topLeftCell="C1" workbookViewId="0">
      <selection activeCell="D10" sqref="D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91.698595023146481</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39106</v>
      </c>
      <c r="F3" s="38">
        <v>45926.188877314817</v>
      </c>
      <c r="G3" s="108">
        <f t="shared" ref="G3" ca="1" si="0">IFERROR(NOW()-F3,"")</f>
        <v>57.341777893518156</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39106</v>
      </c>
      <c r="F4" s="110">
        <v>45948.661111111112</v>
      </c>
      <c r="G4" s="111">
        <f t="shared" ref="G4" ca="1" si="1">IFERROR(NOW()-F4,"")</f>
        <v>34.869544097222388</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6.0158519675969728</v>
      </c>
      <c r="H5" s="128">
        <v>45977.468807870369</v>
      </c>
      <c r="I5" s="109" t="str">
        <f>IFERROR(VLOOKUP(D5,DB!A:F,6,0),"")</f>
        <v>SCECO</v>
      </c>
      <c r="J5" s="109" t="str">
        <f>IFERROR(VLOOKUP(D5,DB!A:G,7,0),"")</f>
        <v>Weak</v>
      </c>
      <c r="K5" s="109" t="s">
        <v>39122</v>
      </c>
      <c r="L5" s="109" t="str">
        <f>IFERROR(VLOOKUP(D5,DB!A:I,9,0),"")</f>
        <v>Latis</v>
      </c>
    </row>
    <row r="6" spans="1:13" ht="30.75">
      <c r="A6" s="109" t="s">
        <v>39123</v>
      </c>
      <c r="B6" s="109" t="str">
        <f>IFERROR(VLOOKUP(D6,DB!A:K,11,0),"")</f>
        <v>R5</v>
      </c>
      <c r="C6" s="109">
        <v>1</v>
      </c>
      <c r="D6" s="109" t="s">
        <v>36518</v>
      </c>
      <c r="E6" s="109" t="s">
        <v>39021</v>
      </c>
      <c r="F6" s="128">
        <v>45981.373298611114</v>
      </c>
      <c r="G6" s="111">
        <f ca="1">IFERROR(NOW()-F6,"")</f>
        <v>2.1573565972212236</v>
      </c>
      <c r="H6" s="128">
        <v>45981.360798611109</v>
      </c>
      <c r="I6" s="109" t="str">
        <f>IFERROR(VLOOKUP(D6,DB!A:F,6,0),"")</f>
        <v>SCECO</v>
      </c>
      <c r="J6" s="109" t="str">
        <f>IFERROR(VLOOKUP(D6,DB!A:G,7,0),"")</f>
        <v>Dead</v>
      </c>
      <c r="K6" s="109" t="s">
        <v>39124</v>
      </c>
      <c r="L6" s="109" t="str">
        <f>IFERROR(VLOOKUP(D6,DB!A:I,9,0),"")</f>
        <v>Latis</v>
      </c>
    </row>
    <row r="7" spans="1:13">
      <c r="A7" s="109" t="s">
        <v>39125</v>
      </c>
      <c r="B7" s="109" t="str">
        <f>IFERROR(VLOOKUP(D7,DB!A:K,11,0),"")</f>
        <v>R5</v>
      </c>
      <c r="C7" s="109">
        <v>1</v>
      </c>
      <c r="D7" s="109" t="s">
        <v>32664</v>
      </c>
      <c r="E7" s="109" t="s">
        <v>39106</v>
      </c>
      <c r="F7" s="128">
        <v>45982.768553240741</v>
      </c>
      <c r="G7" s="111">
        <f ca="1">IFERROR(NOW()-F7,"")</f>
        <v>0.76210196759348037</v>
      </c>
      <c r="H7" s="128">
        <v>45982.753275462965</v>
      </c>
      <c r="I7" s="109" t="str">
        <f>IFERROR(VLOOKUP(D7,DB!A:F,6,0),"")</f>
        <v>SCECO</v>
      </c>
      <c r="J7" s="109" t="str">
        <f>IFERROR(VLOOKUP(D7,DB!A:G,7,0),"")</f>
        <v>Good</v>
      </c>
      <c r="K7" s="109" t="s">
        <v>39126</v>
      </c>
      <c r="L7" s="109" t="str">
        <f>IFERROR(VLOOKUP(D7,DB!A:I,9,0),"")</f>
        <v>Latis</v>
      </c>
    </row>
    <row r="8" spans="1:13">
      <c r="A8" s="109" t="s">
        <v>39127</v>
      </c>
      <c r="B8" s="109" t="str">
        <f>IFERROR(VLOOKUP(D8,DB!A:K,11,0),"")</f>
        <v>R5</v>
      </c>
      <c r="C8" s="109">
        <v>1</v>
      </c>
      <c r="D8" s="109" t="s">
        <v>33244</v>
      </c>
      <c r="E8" s="109" t="s">
        <v>39021</v>
      </c>
      <c r="F8" s="128">
        <v>45983.461678240739</v>
      </c>
      <c r="G8" s="111">
        <f ca="1">IFERROR(NOW()-F8,"")</f>
        <v>6.8976967595517635E-2</v>
      </c>
      <c r="H8" s="128">
        <v>45983.455752314818</v>
      </c>
      <c r="I8" s="109" t="str">
        <f>IFERROR(VLOOKUP(D8,DB!A:F,6,0),"")</f>
        <v>SCECO</v>
      </c>
      <c r="J8" s="109" t="str">
        <f>IFERROR(VLOOKUP(D8,DB!A:G,7,0),"")</f>
        <v>Dead</v>
      </c>
      <c r="K8" s="109" t="s">
        <v>39128</v>
      </c>
      <c r="L8" s="109" t="str">
        <f>IFERROR(VLOOKUP(D8,DB!A:I,9,0),"")</f>
        <v>Latis</v>
      </c>
    </row>
    <row r="9" spans="1:13">
      <c r="A9" s="109"/>
      <c r="B9" s="109" t="str">
        <f>IFERROR(VLOOKUP(D9,DB!A:K,11,0),"")</f>
        <v/>
      </c>
      <c r="C9" s="109"/>
      <c r="D9"/>
      <c r="E9" s="109"/>
      <c r="F9" s="109"/>
      <c r="G9" s="111">
        <f ca="1">IFERROR(NOW()-F9,"")</f>
        <v>45983.530655208335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45983.530655208335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45983.530655208335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45983.530655208335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45983.530655208335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45983.530655208335</v>
      </c>
      <c r="H14" s="109"/>
      <c r="I14" s="109" t="str">
        <f>IFERROR(VLOOKUP(D14,DB!A:F,6,0),"")</f>
        <v/>
      </c>
      <c r="J14" s="109" t="str">
        <f>IFERROR(VLOOKUP(D14,DB!A:G,7,0),"")</f>
        <v/>
      </c>
      <c r="K14" s="109"/>
      <c r="L14" s="109" t="str">
        <f>IFERROR(VLOOKUP(D14,DB!A:I,9,0),"")</f>
        <v/>
      </c>
    </row>
    <row r="15" spans="1:13">
      <c r="A15" s="109"/>
      <c r="B15" s="109" t="str">
        <f>IFERROR(VLOOKUP(D15,DB!A:K,11,0),"")</f>
        <v/>
      </c>
      <c r="C15" s="109"/>
      <c r="D15"/>
      <c r="E15" s="109"/>
      <c r="F15" s="109"/>
      <c r="G15" s="111">
        <f ca="1">IFERROR(NOW()-F15,"")</f>
        <v>45983.530655208335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45983.530655208335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45983.530655208335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45983.530655208335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45983.530655208335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45983.530655208335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45983.530655208335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45983.530655208335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45983.530655208335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45983.530655208335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45983.530655208335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45983.530655208335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45983.530655208335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45983.530655208335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45983.530655208335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45983.530655208335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45983.530655208335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45983.530655208335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45983.530655208335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45983.530655208335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45983.530655208335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45983.530655208335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45983.530655208335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45983.530655208335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45983.530655208335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45983.530655208335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45983.530655208335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45983.530655208335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45983.530655208335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45983.530655208335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45983.530655208335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45983.530655208335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45983.530655208335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45983.530655208335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45983.530655208335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45983.530655208335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45983.530655208335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45983.530655208335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45983.530655208335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45983.530655208335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45983.530655208335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45983.530655208335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45983.530655208335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45983.530655208335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45983.530655208335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45983.530655208335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45983.530655208335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45983.530655208335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45983.530655208335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45983.530655208335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45983.530655208335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45983.530655208335</v>
      </c>
      <c r="H66" s="109"/>
      <c r="I66" s="109" t="str">
        <f>IFERROR(VLOOKUP(D66,DB!A:F,6,0),"")</f>
        <v/>
      </c>
      <c r="J66" s="109" t="str">
        <f>IFERROR(VLOOKUP(D66,DB!A:G,7,0),"")</f>
        <v/>
      </c>
      <c r="K66" s="109"/>
      <c r="L66" s="109" t="str">
        <f>IFERROR(VLOOKUP(D66,DB!A:I,9,0),"")</f>
        <v/>
      </c>
    </row>
    <row r="67" spans="1:12">
      <c r="A67" s="131"/>
      <c r="B67" s="131" t="str">
        <f>IFERROR(VLOOKUP(D67,DB!A:K,11,0),"")</f>
        <v/>
      </c>
      <c r="C67" s="131"/>
      <c r="D67" s="131"/>
      <c r="E67" s="131"/>
      <c r="F67" s="132"/>
      <c r="G67" s="111">
        <f ca="1">IFERROR(NOW()-F67,"")</f>
        <v>45983.530655208335</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45983.530655208335</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45983.530655208335</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45983.530655208335</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45983.530655208335</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45983.530655208335</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45983.530655208335</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45983.530655208335</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45983.530655208335</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45983.530655208335</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45983.530655208335</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45983.530655208335</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45983.530655208335</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45983.530655208335</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45983.530655208335</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45983.530655208335</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45983.530655208335</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45983.530655208335</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45983.530655208335</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45983.530655208335</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45983.530655208335</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45983.530655208335</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45983.530655208335</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45983.530655208335</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45983.530655208335</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45983.530655208335</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45983.530655208335</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45983.530655208335</v>
      </c>
      <c r="H94" s="132"/>
      <c r="I94" s="131" t="str">
        <f>IFERROR(VLOOKUP(D94,DB!A:F,6,0),"")</f>
        <v/>
      </c>
      <c r="J94" s="131" t="str">
        <f>IFERROR(VLOOKUP(D94,DB!A:G,7,0),"")</f>
        <v/>
      </c>
      <c r="K94" s="131"/>
      <c r="L94" s="131" t="str">
        <f>IFERROR(VLOOKUP(D94,DB!A:I,9,0),"")</f>
        <v/>
      </c>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sheetData>
  <dataValidations count="2">
    <dataValidation allowBlank="1" showInputMessage="1" showErrorMessage="1" sqref="E1" xr:uid="{920C6338-E771-4DAE-8C89-92A9093EA4DE}"/>
    <dataValidation type="list" allowBlank="1" showInputMessage="1" showErrorMessage="1" sqref="E2:E9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ca="1">IFERROR(NOW()-F2,"-")</f>
        <v>45983.530655208335</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ca="1">IFERROR(NOW()-F3,"-")</f>
        <v>45983.530655208335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ca="1">IFERROR(NOW()-F4,"-")</f>
        <v>45983.530655208335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ca="1">IFERROR(NOW()-F5,"-")</f>
        <v>45983.530655208335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ref="G6:G16" ca="1" si="0">IFERROR(NOW()-F6,"-")</f>
        <v>45983.530655208335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45983.530655208335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45983.530655208335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45983.530655208335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45983.530655208335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45983.530655208335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45983.530655208335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45983.530655208335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45983.530655208335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45983.530655208335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45983.530655208335</v>
      </c>
      <c r="H16" s="121"/>
      <c r="I16" s="119" t="str">
        <f>IFERROR(VLOOKUP(D16,DB!A:F,6,0),"")</f>
        <v/>
      </c>
      <c r="J16" s="119" t="str">
        <f>IFERROR(VLOOKUP(D16,DB!A:G,7,0),"")</f>
        <v/>
      </c>
      <c r="K16" s="122"/>
      <c r="L16" s="123" t="str">
        <f>IFERROR(VLOOKUP(D16,DB!A:I,9,0),"")</f>
        <v/>
      </c>
    </row>
  </sheetData>
  <dataValidations count="2">
    <dataValidation allowBlank="1" showInputMessage="1" showErrorMessage="1" sqref="E1" xr:uid="{9E1BC488-8814-4F8A-8DBE-742B3278AB71}"/>
    <dataValidation type="list" allowBlank="1" showInputMessage="1" showErrorMessage="1" sqref="E2:E1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2025-11-22T09:44:41Z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