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19" documentId="120_S{2AC9BD13-BADA-5192-A53E-5A8FF88502F6}" xr6:coauthVersionLast="47" xr6:coauthVersionMax="47" xr10:uidLastSave="{53E7ED61-EA32-422C-A091-B83C91B2A07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8" i="5"/>
  <c r="G8" i="5"/>
  <c r="L8" i="5"/>
  <c r="B9" i="5"/>
  <c r="G9" i="5"/>
  <c r="L9" i="5"/>
  <c r="B10" i="5"/>
  <c r="G10" i="5"/>
  <c r="L10" i="5"/>
  <c r="G11" i="5"/>
  <c r="L11" i="5"/>
  <c r="G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<sst xmlns="http://schemas.openxmlformats.org/spreadsheetml/2006/main" count="181532" uniqueCount="39144">
  <si>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</si>
  <si>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</si>
  <si>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</si>
  <si>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</si>
  <si>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</si>
  <si>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</si>
  <si>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</si>
  <si>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</si>
  <si>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</si>
  <si>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</si>
  <si>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</si>
  <si>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</si>
  <si>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</si>
  <si>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</si>
  <si>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</si>
  <si>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</si>
  <si>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</si>
  <si>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</si>
  <si>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</si>
  <si>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</si>
  <si>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</si>
  <si>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</si>
  <si>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</si>
  <si>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</si>
  <si>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</si>
  <si>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</si>
  <si>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</si>
  <si>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</si>
  <si>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</si>
  <si>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</si>
  <si>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</si>
  <si>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</si>
  <si>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</si>
  <si>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</si>
  <si>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</si>
  <si>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</si>
  <si>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</si>
  <si>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</si>
  <si>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</si>
  <si>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</si>
  <si>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</si>
  <si>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</si>
  <si>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</si>
  <si>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</si>
  <si>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</si>
  <si>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</si>
  <si>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</si>
  <si>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</si>
  <si>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</si>
  <si>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</si>
  <si>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</si>
  <si>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</si>
  <si>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</si>
  <si>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</si>
  <si>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</si>
  <si>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</si>
  <si>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</si>
  <si>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</si>
  <si>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</si>
  <si>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</si>
  <si>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</si>
  <si>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</si>
  <si>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</si>
  <si>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</si>
  <si>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</si>
  <si>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</si>
  <si>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</si>
  <si>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</si>
  <si>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</si>
  <si>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</si>
  <si>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</si>
  <si>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</si>
  <si>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</si>
  <si>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</si>
  <si>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</si>
  <si>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</si>
  <si>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</si>
  <si>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</si>
  <si>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</si>
  <si>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</si>
  <si>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</si>
  <si>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</si>
  <si>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</si>
  <si>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</si>
  <si>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</si>
  <si>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</si>
  <si>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</si>
  <si>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</si>
  <si>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</si>
  <si>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</si>
  <si>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</si>
  <si>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</si>
  <si>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</si>
  <si>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</si>
  <si>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</si>
  <si>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</si>
  <si>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</si>
  <si>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</si>
  <si>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</si>
  <si>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</si>
  <si>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</si>
  <si>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</si>
  <si>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</si>
  <si>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</si>
  <si>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</si>
  <si>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</si>
  <si>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</si>
  <si>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</si>
  <si>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</si>
  <si>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</si>
  <si>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</si>
  <si>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</si>
  <si>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</si>
  <si>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</si>
  <si>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</si>
  <si>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</si>
  <si>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</si>
  <si>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</si>
  <si>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</si>
  <si>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</si>
  <si>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</si>
  <si>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</si>
  <si>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</si>
  <si>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</si>
  <si>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</si>
  <si>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</si>
  <si>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</si>
  <si>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</si>
  <si>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</si>
  <si>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</si>
  <si>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</si>
  <si>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</si>
  <si>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</si>
  <si>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</si>
  <si>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</si>
  <si>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</si>
  <si>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</si>
  <si>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</si>
  <si>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</si>
  <si>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</si>
  <si>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</si>
  <si>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</si>
  <si>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</si>
  <si>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</si>
  <si>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</si>
  <si>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</si>
  <si>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</si>
  <si>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</si>
  <si>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</si>
  <si>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</si>
  <si>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</si>
  <si>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</si>
  <si>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</si>
  <si>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</si>
  <si>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</si>
  <si>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</si>
  <si>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</si>
  <si>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</si>
  <si>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</si>
  <si>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</si>
  <si>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</si>
  <si>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</si>
  <si>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</si>
  <si>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</si>
  <si>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</si>
  <si>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</si>
  <si>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</si>
  <si>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</si>
  <si>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</si>
  <si>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</si>
  <si>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</si>
  <si>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</si>
  <si>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</si>
  <si>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</si>
  <si>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</si>
  <si>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</si>
  <si>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</si>
  <si>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</si>
  <si>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</si>
  <si>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</si>
  <si>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</si>
  <si>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</si>
  <si>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</si>
  <si>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</si>
  <si>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</si>
  <si>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</si>
  <si>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</si>
  <si>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</si>
  <si>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</si>
  <si>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</si>
  <si>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</si>
  <si>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</si>
  <si>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</si>
  <si>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</si>
  <si>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</si>
  <si>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</si>
  <si>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</si>
  <si>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</si>
  <si>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</si>
  <si>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</si>
  <si>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</si>
  <si>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</si>
  <si>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</si>
  <si>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</si>
  <si>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</si>
  <si>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</si>
  <si>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</si>
  <si>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</si>
  <si>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</si>
  <si>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</si>
  <si>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</si>
  <si>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</si>
  <si>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</si>
  <si>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</si>
  <si>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</si>
  <si>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</si>
  <si>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</si>
  <si>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</si>
  <si>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</si>
  <si>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</si>
  <si>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</si>
  <si>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</si>
  <si>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</si>
  <si>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</si>
  <si>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</si>
  <si>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</si>
  <si>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</si>
  <si>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</si>
  <si>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</si>
  <si>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</si>
  <si>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</si>
  <si>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</si>
  <si>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</si>
  <si>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</si>
  <si>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</si>
  <si>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</si>
  <si>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</si>
  <si>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</si>
  <si>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</si>
  <si>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</si>
  <si>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</si>
  <si>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</si>
  <si>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</si>
  <si>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</si>
  <si>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</si>
  <si>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</si>
  <si>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</si>
  <si>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</si>
  <si>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</si>
  <si>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</si>
  <si>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</si>
  <si>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</si>
  <si>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</si>
  <si>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</si>
  <si>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</si>
  <si>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</si>
  <si>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</si>
  <si>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</si>
  <si>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</si>
  <si>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</si>
  <si>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</si>
  <si>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</si>
  <si>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</si>
  <si>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</si>
  <si>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</si>
  <si>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</si>
  <si>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</si>
  <si>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</si>
  <si>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</si>
  <si>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</si>
  <si>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</si>
  <si>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</si>
  <si>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</si>
  <si>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</si>
  <si>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</si>
  <si>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</si>
  <si>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</si>
  <si>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</si>
  <si>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</si>
  <si>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</si>
  <si>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</si>
  <si>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</si>
  <si>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</si>
  <si>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</si>
  <si>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</si>
  <si>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</si>
  <si>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</si>
  <si>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</si>
  <si>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</si>
  <si>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</si>
  <si>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</si>
  <si>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</si>
  <si>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</si>
  <si>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</si>
  <si>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</si>
  <si>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</si>
  <si>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</si>
  <si>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</si>
  <si>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</si>
  <si>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</si>
  <si>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</si>
  <si>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</si>
  <si>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</si>
  <si>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</si>
  <si>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</si>
  <si>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</si>
  <si>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</si>
  <si>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</si>
  <si>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</si>
  <si>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</si>
  <si>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</si>
  <si>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</si>
  <si>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</si>
  <si>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</si>
  <si>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</si>
  <si>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</si>
  <si>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</si>
  <si>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</si>
  <si>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</si>
  <si>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</si>
  <si>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</si>
  <si>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</si>
  <si>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</si>
  <si>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</si>
  <si>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</si>
  <si>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</si>
  <si>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</si>
  <si>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</si>
  <si>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</si>
  <si>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</si>
  <si>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</si>
  <si>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</si>
  <si>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</si>
  <si>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</si>
  <si>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</si>
  <si>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</si>
  <si>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</si>
  <si>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</si>
  <si>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</si>
  <si>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</si>
  <si>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</si>
  <si>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</si>
  <si>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</si>
  <si>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</si>
  <si>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</si>
  <si>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</si>
  <si>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</si>
  <si>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</si>
  <si>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</si>
  <si>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</si>
  <si>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</si>
  <si>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</si>
  <si>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</si>
  <si>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</si>
  <si>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</si>
  <si>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</si>
  <si>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</si>
  <si>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</si>
  <si>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</si>
  <si>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</si>
  <si>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</si>
  <si>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</si>
  <si>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</si>
  <si>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</si>
  <si>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</si>
  <si>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</si>
  <si>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</si>
  <si>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</si>
  <si>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</si>
  <si>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</si>
  <si>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</si>
  <si>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</si>
  <si>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</si>
  <si>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</si>
  <si>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</si>
  <si>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</si>
  <si>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</si>
  <si>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</si>
  <si>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</si>
  <si>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</si>
  <si>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</si>
  <si>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</si>
  <si>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</si>
  <si>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</si>
  <si>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</si>
  <si>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</si>
  <si>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</si>
  <si>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</si>
  <si>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</si>
  <si>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</si>
  <si>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</si>
  <si>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</si>
  <si>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</si>
  <si>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</si>
  <si>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</si>
  <si>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</si>
  <si>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</si>
  <si>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</si>
  <si>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</si>
  <si>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</si>
  <si>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</si>
  <si>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</si>
  <si>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</si>
  <si>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</si>
  <si>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</si>
  <si>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</si>
  <si>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</si>
  <si>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</si>
  <si>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</si>
  <si>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</si>
  <si>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</si>
  <si>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</si>
  <si>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</si>
  <si>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</si>
  <si>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</si>
  <si>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</si>
  <si>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</si>
  <si>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</si>
  <si>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</si>
  <si>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</si>
  <si>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</si>
  <si>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</si>
  <si>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</si>
  <si>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</si>
  <si>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</si>
  <si>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</si>
  <si>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</si>
  <si>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</si>
  <si>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</si>
  <si>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</si>
  <si>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</si>
  <si>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</si>
  <si>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</si>
  <si>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</si>
  <si>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</si>
  <si>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</si>
  <si>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</si>
  <si>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</si>
  <si>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</si>
  <si>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</si>
  <si>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</si>
  <si>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</si>
  <si>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</si>
  <si>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</si>
  <si>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</si>
  <si>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</si>
  <si>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</si>
  <si>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</si>
  <si>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</si>
  <si>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</si>
  <si>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</si>
  <si>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</si>
  <si>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</si>
  <si>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</si>
  <si>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</si>
  <si>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</si>
  <si>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</si>
  <si>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</si>
  <si>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</si>
  <si>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</si>
  <si>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</si>
  <si>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</si>
  <si>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</si>
  <si>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</si>
  <si>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</si>
  <si>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</si>
  <si>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</si>
  <si>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</si>
  <si>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</si>
  <si>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</si>
  <si>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</si>
  <si>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</si>
  <si>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</si>
  <si>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</si>
  <si>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</si>
  <si>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</si>
  <si>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</si>
  <si>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</si>
  <si>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</si>
  <si>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</si>
  <si>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</si>
  <si>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</si>
  <si>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</si>
  <si>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</si>
  <si>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</si>
  <si>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</si>
  <si>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</si>
  <si>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</si>
  <si>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</si>
  <si>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</si>
  <si>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</si>
  <si>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</si>
  <si>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</si>
  <si>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</si>
  <si>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</si>
  <si>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</si>
  <si>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</si>
  <si>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</si>
  <si>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</si>
  <si>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</si>
  <si>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</si>
  <si>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</si>
  <si>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</si>
  <si>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</si>
  <si>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</si>
  <si>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</si>
  <si>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</si>
  <si>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</si>
  <si>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</si>
  <si>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</si>
  <si>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</si>
  <si>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</si>
  <si>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</si>
  <si>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</si>
  <si>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</si>
  <si>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</si>
  <si>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</si>
  <si>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</si>
  <si>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</si>
  <si>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</si>
  <si>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</si>
  <si>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</si>
  <si>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</si>
  <si>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</si>
  <si>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</si>
  <si>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</si>
  <si>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</si>
  <si>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</si>
  <si>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</si>
  <si>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</si>
  <si>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</si>
  <si>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</si>
  <si>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</si>
  <si>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</si>
  <si>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</si>
  <si>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</si>
  <si>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</si>
  <si>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</si>
  <si>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</si>
  <si>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</si>
  <si>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</si>
  <si>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</si>
  <si>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</si>
  <si>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</si>
  <si>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</si>
  <si>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</si>
  <si>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</si>
  <si>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</si>
  <si>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</si>
  <si>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</si>
  <si>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</si>
  <si>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</si>
  <si>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</si>
  <si>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</si>
  <si>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</si>
  <si>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</si>
  <si>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</si>
  <si>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</si>
  <si>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</si>
  <si>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</si>
  <si>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</si>
  <si>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</si>
  <si>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</si>
  <si>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</si>
  <si>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</si>
  <si>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</si>
  <si>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</si>
  <si>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</si>
  <si>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</si>
  <si>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</si>
  <si>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</si>
  <si>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</si>
  <si>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</si>
  <si>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</si>
  <si>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</si>
  <si>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</si>
  <si>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</si>
  <si>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</si>
  <si>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</si>
  <si>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</si>
  <si>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</si>
  <si>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</si>
  <si>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</si>
  <si>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</si>
  <si>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</si>
  <si>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</si>
  <si>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</si>
  <si>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</si>
  <si>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</si>
  <si>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</si>
  <si>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</si>
  <si>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</si>
  <si>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</si>
  <si>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</si>
  <si>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</si>
  <si>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</si>
  <si>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</si>
  <si>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</si>
  <si>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</si>
  <si>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</si>
  <si>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</si>
  <si>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</si>
  <si>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</si>
  <si>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</si>
  <si>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</si>
  <si>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</si>
  <si>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</si>
  <si>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</si>
  <si>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</si>
  <si>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</si>
  <si>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</si>
  <si>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</si>
  <si>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</si>
  <si>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</si>
  <si>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</si>
  <si>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</si>
  <si>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</si>
  <si>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</si>
  <si>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</si>
  <si>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</si>
  <si>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</si>
  <si>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</si>
  <si>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</si>
  <si>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</si>
  <si>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</si>
  <si>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</si>
  <si>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</si>
  <si>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</si>
  <si>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</si>
  <si>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</si>
  <si>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</si>
  <si>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</si>
  <si>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</si>
  <si>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</si>
  <si>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</si>
  <si>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</si>
  <si>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</si>
  <si>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</si>
  <si>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</si>
  <si>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</si>
  <si>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</si>
  <si>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</si>
  <si>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</si>
  <si>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</si>
  <si>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</si>
  <si>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</si>
  <si>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</si>
  <si>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</si>
  <si>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</si>
  <si>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</si>
  <si>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</si>
  <si>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</si>
  <si>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</si>
  <si>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</si>
  <si>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</si>
  <si>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</si>
  <si>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</si>
  <si>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</si>
  <si>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</si>
  <si>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</si>
  <si>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</si>
  <si>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</si>
  <si>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</si>
  <si>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</si>
  <si>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</si>
  <si>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</si>
  <si>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</si>
  <si>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</si>
  <si>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</si>
  <si>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</si>
  <si>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</si>
  <si>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</si>
  <si>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</si>
  <si>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</si>
  <si>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</si>
  <si>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</si>
  <si>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</si>
  <si>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</si>
  <si>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</si>
  <si>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</si>
  <si>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</si>
  <si>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</si>
  <si>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</si>
  <si>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</si>
  <si>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</si>
  <si>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</si>
  <si>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</si>
  <si>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</si>
  <si>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</si>
  <si>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</si>
  <si>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</si>
  <si>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</si>
  <si>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</si>
  <si>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</si>
  <si>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</si>
  <si>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</si>
  <si>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</si>
  <si>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</si>
  <si>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</si>
  <si>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</si>
  <si>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</si>
  <si>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</si>
  <si>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</si>
  <si>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</si>
  <si>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</si>
  <si>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</si>
  <si>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</si>
  <si>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</si>
  <si>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</si>
  <si>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</si>
  <si>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</si>
  <si>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</si>
  <si>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</si>
  <si>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</si>
  <si>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</si>
  <si>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</si>
  <si>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</si>
  <si>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</si>
  <si>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</si>
  <si>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</si>
  <si>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</si>
  <si>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</si>
  <si>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</si>
  <si>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</si>
  <si>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</si>
  <si>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</si>
  <si>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</si>
  <si>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</si>
  <si>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</si>
  <si>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</si>
  <si>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</si>
  <si>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</si>
  <si>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</si>
  <si>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</si>
  <si>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</si>
  <si>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</si>
  <si>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</si>
  <si>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</si>
  <si>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</si>
  <si>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</si>
  <si>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</si>
  <si>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</si>
  <si>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</si>
  <si>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</si>
  <si>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</si>
  <si>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</si>
  <si>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</si>
  <si>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</si>
  <si>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</si>
  <si>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</si>
  <si>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</si>
  <si>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</si>
  <si>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</si>
  <si>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</si>
  <si>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</si>
  <si>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</si>
  <si>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</si>
  <si>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</si>
  <si>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</si>
  <si>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</si>
  <si>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</si>
  <si>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</si>
  <si>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</si>
  <si>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</si>
  <si>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</si>
  <si>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</si>
  <si>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</si>
  <si>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</si>
  <si>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</si>
  <si>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</si>
  <si>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</si>
  <si>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</si>
  <si>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</si>
  <si>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</si>
  <si>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</si>
  <si>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</si>
  <si>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</si>
  <si>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</si>
  <si>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</si>
  <si>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</si>
  <si>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</si>
  <si>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</si>
  <si>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</si>
  <si>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</si>
  <si>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</si>
  <si>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</si>
  <si>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</si>
  <si>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</si>
  <si>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</si>
  <si>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</si>
  <si>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</si>
  <si>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</si>
  <si>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</si>
  <si>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</si>
  <si>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</si>
  <si>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</si>
  <si>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</si>
  <si>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</si>
  <si>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</si>
  <si>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</si>
  <si>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</si>
  <si>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</si>
  <si>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</si>
  <si>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</si>
  <si>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</si>
  <si>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</si>
  <si>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</si>
  <si>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</si>
  <si>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</si>
  <si>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</si>
  <si>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</si>
  <si>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</si>
  <si>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</si>
  <si>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</si>
  <si>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</si>
  <si>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</si>
  <si>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</si>
  <si>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</si>
  <si>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</si>
  <si>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</si>
  <si>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</si>
  <si>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</si>
  <si>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</si>
  <si>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</si>
  <si>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</si>
  <si>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</si>
  <si>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</si>
  <si>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</si>
  <si>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</si>
  <si>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</si>
  <si>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</si>
  <si>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</si>
  <si>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</si>
  <si>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</si>
  <si>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</si>
  <si>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</si>
  <si>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</si>
  <si>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</si>
  <si>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</si>
  <si>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</si>
  <si>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</si>
  <si>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</si>
  <si>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</si>
  <si>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</si>
  <si>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</si>
  <si>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</si>
  <si>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</si>
  <si>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</si>
  <si>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</si>
  <si>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</si>
  <si>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</si>
  <si>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</si>
  <si>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</si>
  <si>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</si>
  <si>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</si>
  <si>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</si>
  <si>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</si>
  <si>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</si>
  <si>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</si>
  <si>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</si>
  <si>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</si>
  <si>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</si>
  <si>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</si>
  <si>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</si>
  <si>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</si>
  <si>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</si>
  <si>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</si>
  <si>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</si>
  <si>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</si>
  <si>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</si>
  <si>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</si>
  <si>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</si>
  <si>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</si>
  <si>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</si>
  <si>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</si>
  <si>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</si>
  <si>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</si>
  <si>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</si>
  <si>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</si>
  <si>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</si>
  <si>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</si>
  <si>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</si>
  <si>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</si>
  <si>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</si>
  <si>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</si>
  <si>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</si>
  <si>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</si>
  <si>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</si>
  <si>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</si>
  <si>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</si>
  <si>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</si>
  <si>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</si>
  <si>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</si>
  <si>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</si>
  <si>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</si>
  <si>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</si>
  <si>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</si>
  <si>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</si>
  <si>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</si>
  <si>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</si>
  <si>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</si>
  <si>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</si>
  <si>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</si>
  <si>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</si>
  <si>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</si>
  <si>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</si>
  <si>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</si>
  <si>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</si>
  <si>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</si>
  <si>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</si>
  <si>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</si>
  <si>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</si>
  <si>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</si>
  <si>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</si>
  <si>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</si>
  <si>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</si>
  <si>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</si>
  <si>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</si>
  <si>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</si>
  <si>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</si>
  <si>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</si>
  <si>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</si>
  <si>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</si>
  <si>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</si>
  <si>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</si>
  <si>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</si>
  <si>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</si>
  <si>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</si>
  <si>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</si>
  <si>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</si>
  <si>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</si>
  <si>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</si>
  <si>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</si>
  <si>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</si>
  <si>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</si>
  <si>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</si>
  <si>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</si>
  <si>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</si>
  <si>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</si>
  <si>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</si>
  <si>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</si>
  <si>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</si>
  <si>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</si>
  <si>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</si>
  <si>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</si>
  <si>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</si>
  <si>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</si>
  <si>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</si>
  <si>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</si>
  <si>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</si>
  <si>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</si>
  <si>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</si>
  <si>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</si>
  <si>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</si>
  <si>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</si>
  <si>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</si>
  <si>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</si>
  <si>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</si>
  <si>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</si>
  <si>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</si>
  <si>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</si>
  <si>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</si>
  <si>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</si>
  <si>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</si>
  <si>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</si>
  <si>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</si>
  <si>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</si>
  <si>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</si>
  <si>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</si>
  <si>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</si>
  <si>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</si>
  <si>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</si>
  <si>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</si>
  <si>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</si>
  <si>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</si>
  <si>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</si>
  <si>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</si>
  <si>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</si>
  <si>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</si>
  <si>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</si>
  <si>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</si>
  <si>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</si>
  <si>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</si>
  <si>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</si>
  <si>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</si>
  <si>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</si>
  <si>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</si>
  <si>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</si>
  <si>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</si>
  <si>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</si>
  <si>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</si>
  <si>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</si>
  <si>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</si>
  <si>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</si>
  <si>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</si>
  <si>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</si>
  <si>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</si>
  <si>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</si>
  <si>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</si>
  <si>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</si>
  <si>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</si>
  <si>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</si>
  <si>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</si>
  <si>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</si>
  <si>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</si>
  <si>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</si>
  <si>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</si>
  <si>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</si>
  <si>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</si>
  <si>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</si>
  <si>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</si>
  <si>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</si>
  <si>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</si>
  <si>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</si>
  <si>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</si>
  <si>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</si>
  <si>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</si>
  <si>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</si>
  <si>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</si>
  <si>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</si>
  <si>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</si>
  <si>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</si>
  <si>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</si>
  <si>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</si>
  <si>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</si>
  <si>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</si>
  <si>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</si>
  <si>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</si>
  <si>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</si>
  <si>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</si>
  <si>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</si>
  <si>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</si>
  <si>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</si>
  <si>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</si>
  <si>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</si>
  <si>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</si>
  <si>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</si>
  <si>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</si>
  <si>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</si>
  <si>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</si>
  <si>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</si>
  <si>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</si>
  <si>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</si>
  <si>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</si>
  <si>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</si>
  <si>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</si>
  <si>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</si>
  <si>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</si>
  <si>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</si>
  <si>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</si>
  <si>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</si>
  <si>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</si>
  <si>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</si>
  <si>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</si>
  <si>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</si>
  <si>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</si>
  <si>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</si>
  <si>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</si>
  <si>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</si>
  <si>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</si>
  <si>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</si>
  <si>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</si>
  <si>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</si>
  <si>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</si>
  <si>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</si>
  <si>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</si>
  <si>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</si>
  <si>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</si>
  <si>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</si>
  <si>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</si>
  <si>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</si>
  <si>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</si>
  <si>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</si>
  <si>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</si>
  <si>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</si>
  <si>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</si>
  <si>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</si>
  <si>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</si>
  <si>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</si>
  <si>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</si>
  <si>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</si>
  <si>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</si>
  <si>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</si>
  <si>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</si>
  <si>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</si>
  <si>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</si>
  <si>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</si>
  <si>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</si>
  <si>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</si>
  <si>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</si>
  <si>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</si>
  <si>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</si>
  <si>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</si>
  <si>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</si>
  <si>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</si>
  <si>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</si>
  <si>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</si>
  <si>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</si>
  <si>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</si>
  <si>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</si>
  <si>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</si>
  <si>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</si>
  <si>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</si>
  <si>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</si>
  <si>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</si>
  <si>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</si>
  <si>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</si>
  <si>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</si>
  <si>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</si>
  <si>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</si>
  <si>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</si>
  <si>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</si>
  <si>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</si>
  <si>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</si>
  <si>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</si>
  <si>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</si>
  <si>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</si>
  <si>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</si>
  <si>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</si>
  <si>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</si>
  <si>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</si>
  <si>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</si>
  <si>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</si>
  <si>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</si>
  <si>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</si>
  <si>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</si>
  <si>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</si>
  <si>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</si>
  <si>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</si>
  <si>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</si>
  <si>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</si>
  <si>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</si>
  <si>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</si>
  <si>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</si>
  <si>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</si>
  <si>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</si>
  <si>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</si>
  <si>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</si>
  <si>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</si>
  <si>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</si>
  <si>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</si>
  <si>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</si>
  <si>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</si>
  <si>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</si>
  <si>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</si>
  <si>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</si>
  <si>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</si>
  <si>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</si>
  <si>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</si>
  <si>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</si>
  <si>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</si>
  <si>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</si>
  <si>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</si>
  <si>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</si>
  <si>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</si>
  <si>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</si>
  <si>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</si>
  <si>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</si>
  <si>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</si>
  <si>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</si>
  <si>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</si>
  <si>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</si>
  <si>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</si>
  <si>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</si>
  <si>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</si>
  <si>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</si>
  <si>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</si>
  <si>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</si>
  <si>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</si>
  <si>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</si>
  <si>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</si>
  <si>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</si>
  <si>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</si>
  <si>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</si>
  <si>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</si>
  <si>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</si>
  <si>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</si>
  <si>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</si>
  <si>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</si>
  <si>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</si>
  <si>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</si>
  <si>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</si>
  <si>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</si>
  <si>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</si>
  <si>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</si>
  <si>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</si>
  <si>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</si>
  <si>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</si>
  <si>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</si>
  <si>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</si>
  <si>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</si>
  <si>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</si>
  <si>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</si>
  <si>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</si>
  <si>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</si>
  <si>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</si>
  <si>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</si>
  <si>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</si>
  <si>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</si>
  <si>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</si>
  <si>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</si>
  <si>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</si>
  <si>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</si>
  <si>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</si>
  <si>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</si>
  <si>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</si>
  <si>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</si>
  <si>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</si>
  <si>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</si>
  <si>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</si>
  <si>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</si>
  <si>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</si>
  <si>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</si>
  <si>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</si>
  <si>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</si>
  <si>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</si>
  <si>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</si>
  <si>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</si>
  <si>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</si>
  <si>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</si>
  <si>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</si>
  <si>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</si>
  <si>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</si>
  <si>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</si>
  <si>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</si>
  <si>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</si>
  <si>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</si>
  <si>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</si>
  <si>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</si>
  <si>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</si>
  <si>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</si>
  <si>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</si>
  <si>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</si>
  <si>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</si>
  <si>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</si>
  <si>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</si>
  <si>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</si>
  <si>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</si>
  <si>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</si>
  <si>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</si>
  <si>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</si>
  <si>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</si>
  <si>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</si>
  <si>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</si>
  <si>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</si>
  <si>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</si>
  <si>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</si>
  <si>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</si>
  <si>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</si>
  <si>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</si>
  <si>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</si>
  <si>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</si>
  <si>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</si>
  <si>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</si>
  <si>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</si>
  <si>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</si>
  <si>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</si>
  <si>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</si>
  <si>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</si>
  <si>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</si>
  <si>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</si>
  <si>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</si>
  <si>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</si>
  <si>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</si>
  <si>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</si>
  <si>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</si>
  <si>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</si>
  <si>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</si>
  <si>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</si>
  <si>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</si>
  <si>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</si>
  <si>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</si>
  <si>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</si>
  <si>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</si>
  <si>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</si>
  <si>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</si>
  <si>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</si>
  <si>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</si>
  <si>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</si>
  <si>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</si>
  <si>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</si>
  <si>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</si>
  <si>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</si>
  <si>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</si>
  <si>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</si>
  <si>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</si>
  <si>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</si>
  <si>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</si>
  <si>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</si>
  <si>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</si>
  <si>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</si>
  <si>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</si>
  <si>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</si>
  <si>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</si>
  <si>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</si>
  <si>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</si>
  <si>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</si>
  <si>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</si>
  <si>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</si>
  <si>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</si>
  <si>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</si>
  <si>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</si>
  <si>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</si>
  <si>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</si>
  <si>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</si>
  <si>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</si>
  <si>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</si>
  <si>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</si>
  <si>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</si>
  <si>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</si>
  <si>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</si>
  <si>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</si>
  <si>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</si>
  <si>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</si>
  <si>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</si>
  <si>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</si>
  <si>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</si>
  <si>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</si>
  <si>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</si>
  <si>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</si>
  <si>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</si>
  <si>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</si>
  <si>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</si>
  <si>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</si>
  <si>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</si>
  <si>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</si>
  <si>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</si>
  <si>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</si>
  <si>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</si>
  <si>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</si>
  <si>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</si>
  <si>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</si>
  <si>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</si>
  <si>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</si>
  <si>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</si>
  <si>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</si>
  <si>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</si>
  <si>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</si>
  <si>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</si>
  <si>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</si>
  <si>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</si>
  <si>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</si>
  <si>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</si>
  <si>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</si>
  <si>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</si>
  <si>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</si>
  <si>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</si>
  <si>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</si>
  <si>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</si>
  <si>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</si>
  <si>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</si>
  <si>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</si>
  <si>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</si>
  <si>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</si>
  <si>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</si>
  <si>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</si>
  <si>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</si>
  <si>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</si>
  <si>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</si>
  <si>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</si>
  <si>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</si>
  <si>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</si>
  <si>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</si>
  <si>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</si>
  <si>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</si>
  <si>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</si>
  <si>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</si>
  <si>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</si>
  <si>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</si>
  <si>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</si>
  <si>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</si>
  <si>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</si>
  <si>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</si>
  <si>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</si>
  <si>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</si>
  <si>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</si>
  <si>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</si>
  <si>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</si>
  <si>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</si>
  <si>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</si>
  <si>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</si>
  <si>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</si>
  <si>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</si>
  <si>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</si>
  <si>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</si>
  <si>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</si>
  <si>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</si>
  <si>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</si>
  <si>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</si>
  <si>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</si>
  <si>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</si>
  <si>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</si>
  <si>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</si>
  <si>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</si>
  <si>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</si>
  <si>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</si>
  <si>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</si>
  <si>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</si>
  <si>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</si>
  <si>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</si>
  <si>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</si>
  <si>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</si>
  <si>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</si>
  <si>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</si>
  <si>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</si>
  <si>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</si>
  <si>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</si>
  <si>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</si>
  <si>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</si>
  <si>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</si>
  <si>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</si>
  <si>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</si>
  <si>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</si>
  <si>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</si>
  <si>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</si>
  <si>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</si>
  <si>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</si>
  <si>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</si>
  <si>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</si>
  <si>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</si>
  <si>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</si>
  <si>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</si>
  <si>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</si>
  <si>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</si>
  <si>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</si>
  <si>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</si>
  <si>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</si>
  <si>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</si>
  <si>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</si>
  <si>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</si>
  <si>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</si>
  <si>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</si>
  <si>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</si>
  <si>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</si>
  <si>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</si>
  <si>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</si>
  <si>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</si>
  <si>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</si>
  <si>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</si>
  <si>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</si>
  <si>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</si>
  <si>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</si>
  <si>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</si>
  <si>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</si>
  <si>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</si>
  <si>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</si>
  <si>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</si>
  <si>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</si>
  <si>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</si>
  <si>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</si>
  <si>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</si>
  <si>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</si>
  <si>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</si>
  <si>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</si>
  <si>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</si>
  <si>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</si>
  <si>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</si>
  <si>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</si>
  <si>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</si>
  <si>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</si>
  <si>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</si>
  <si>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</si>
  <si>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</si>
  <si>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</si>
  <si>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</si>
  <si>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</si>
  <si>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</si>
  <si>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</si>
  <si>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</si>
  <si>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</si>
  <si>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</si>
  <si>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</si>
  <si>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</si>
  <si>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</si>
  <si>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</si>
  <si>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</si>
  <si>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</si>
  <si>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</si>
  <si>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</si>
  <si>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</si>
  <si>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</si>
  <si>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</si>
  <si>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</si>
  <si>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</si>
  <si>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</si>
  <si>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</si>
  <si>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</si>
  <si>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</si>
  <si>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</si>
  <si>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</si>
  <si>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</si>
  <si>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</si>
  <si>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</si>
  <si>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</si>
  <si>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</si>
  <si>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</si>
  <si>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</si>
  <si>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</si>
  <si>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</si>
  <si>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</si>
  <si>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</si>
  <si>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</si>
  <si>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</si>
  <si>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</si>
  <si>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</si>
  <si>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</si>
  <si>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</si>
  <si>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</si>
  <si>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</si>
  <si>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</si>
  <si>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</si>
  <si>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</si>
  <si>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</si>
  <si>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</si>
  <si>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</si>
  <si>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</si>
  <si>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</si>
  <si>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</si>
  <si>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</si>
  <si>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</si>
  <si>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</si>
  <si>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</si>
  <si>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</si>
  <si>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</si>
  <si>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</si>
  <si>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</si>
  <si>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</si>
  <si>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</si>
  <si>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</si>
  <si>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</si>
  <si>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</si>
  <si>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</si>
  <si>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</si>
  <si>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</si>
  <si>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</si>
  <si>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</si>
  <si>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</si>
  <si>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</si>
  <si>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</si>
  <si>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</si>
  <si>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</si>
  <si>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</si>
  <si>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</si>
  <si>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</si>
  <si>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</si>
  <si>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</si>
  <si>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</si>
  <si>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</si>
  <si>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</si>
  <si>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</si>
  <si>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</si>
  <si>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</si>
  <si>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</si>
  <si>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</si>
  <si>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</si>
  <si>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</si>
  <si>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</si>
  <si>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</si>
  <si>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</si>
  <si>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</si>
  <si>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</si>
  <si>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</si>
  <si>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</si>
  <si>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</si>
  <si>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</si>
  <si>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</si>
  <si>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</si>
  <si>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</si>
  <si>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</si>
  <si>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</si>
  <si>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</si>
  <si>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</si>
  <si>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</si>
  <si>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</si>
  <si>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</si>
  <si>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</si>
  <si>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</si>
  <si>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</si>
  <si>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</si>
  <si>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</si>
  <si>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</si>
  <si>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</si>
  <si>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</si>
  <si>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</si>
  <si>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</si>
  <si>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</si>
  <si>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</si>
  <si>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</si>
  <si>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</si>
  <si>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</si>
  <si>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</si>
  <si>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</si>
  <si>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</si>
  <si>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</si>
  <si>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</si>
  <si>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</si>
  <si>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</si>
  <si>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</si>
  <si>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</si>
  <si>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</si>
  <si>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</si>
  <si>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</si>
  <si>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</si>
  <si>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</si>
  <si>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</si>
  <si>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</si>
  <si>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</si>
  <si>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</si>
  <si>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</si>
  <si>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</si>
  <si>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</si>
  <si>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</si>
  <si>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</si>
  <si>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</si>
  <si>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</si>
  <si>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</si>
  <si>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</si>
  <si>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</si>
  <si>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</si>
  <si>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</si>
  <si>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</si>
  <si>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</si>
  <si>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</si>
  <si>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</si>
  <si>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</si>
  <si>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</si>
  <si>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</si>
  <si>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</si>
  <si>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</si>
  <si>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</si>
  <si>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</si>
  <si>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</si>
  <si>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</si>
  <si>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</si>
  <si>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</si>
  <si>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</si>
  <si>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</si>
  <si>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</si>
  <si>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</si>
  <si>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</si>
  <si>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</si>
  <si>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</si>
  <si>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</si>
  <si>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</si>
  <si>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</si>
  <si>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</si>
  <si>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</si>
  <si>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</si>
  <si>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</si>
  <si>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</si>
  <si>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</si>
  <si>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</si>
  <si>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</si>
  <si>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</si>
  <si>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</si>
  <si>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</si>
  <si>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</si>
  <si>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</si>
  <si>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</si>
  <si>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</si>
  <si>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</si>
  <si>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</si>
  <si>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</si>
  <si>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</si>
  <si>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</si>
  <si>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</si>
  <si>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</si>
  <si>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</si>
  <si>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</si>
  <si>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</si>
  <si>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</si>
  <si>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</si>
  <si>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</si>
  <si>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</si>
  <si>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</si>
  <si>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</si>
  <si>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</si>
  <si>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</si>
  <si>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</si>
  <si>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</si>
  <si>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</si>
  <si>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</si>
  <si>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</si>
  <si>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</si>
  <si>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</si>
  <si>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</si>
  <si>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</si>
  <si>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</si>
  <si>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</si>
  <si>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</si>
  <si>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</si>
  <si>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</si>
  <si>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</si>
  <si>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</si>
  <si>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</si>
  <si>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</si>
  <si>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</si>
  <si>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</si>
  <si>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</si>
  <si>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</si>
  <si>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</si>
  <si>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</si>
  <si>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</si>
  <si>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</si>
  <si>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</si>
  <si>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</si>
  <si>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</si>
  <si>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</si>
  <si>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</si>
  <si>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</si>
  <si>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</si>
  <si>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</si>
  <si>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</si>
  <si>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</si>
  <si>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</si>
  <si>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</si>
  <si>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</si>
  <si>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</si>
  <si>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</si>
  <si>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</si>
  <si>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</si>
  <si>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</si>
  <si>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</si>
  <si>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</si>
  <si>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</si>
  <si>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</si>
  <si>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</si>
  <si>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</si>
  <si>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</si>
  <si>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</si>
  <si>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</si>
  <si>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</si>
  <si>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</si>
  <si>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</si>
  <si>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</si>
  <si>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</si>
  <si>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</si>
  <si>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</si>
  <si>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</si>
  <si>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</si>
  <si>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</si>
  <si>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</si>
  <si>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</si>
  <si>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</si>
  <si>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</si>
  <si>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</si>
  <si>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</si>
  <si>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</si>
  <si>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</si>
  <si>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</si>
  <si>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</si>
  <si>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</si>
  <si>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</si>
  <si>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</si>
  <si>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</si>
  <si>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</si>
  <si>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</si>
  <si>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</si>
  <si>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</si>
  <si>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</si>
  <si>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</si>
  <si>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</si>
  <si>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</si>
  <si>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</si>
  <si>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</si>
  <si>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</si>
  <si>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</si>
  <si>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</si>
  <si>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</si>
  <si>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</si>
  <si>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</si>
  <si>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</si>
  <si>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</si>
  <si>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</si>
  <si>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</si>
  <si>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</si>
  <si>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</si>
  <si>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</si>
  <si>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</si>
  <si>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</si>
  <si>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</si>
  <si>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</si>
  <si>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</si>
  <si>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</si>
  <si>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</si>
  <si>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</si>
  <si>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</si>
  <si>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</si>
  <si>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</si>
  <si>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</si>
  <si>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</si>
  <si>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</si>
  <si>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</si>
  <si>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</si>
  <si>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</si>
  <si>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</si>
  <si>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</si>
  <si>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</si>
  <si>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</si>
  <si>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</si>
  <si>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</si>
  <si>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</si>
  <si>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</si>
  <si>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</si>
  <si>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</si>
  <si>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</si>
  <si>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</si>
  <si>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</si>
  <si>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</si>
  <si>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</si>
  <si>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</si>
  <si>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</si>
  <si>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</si>
  <si>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</si>
  <si>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</si>
  <si>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</si>
  <si>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</si>
  <si>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</si>
  <si>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</si>
  <si>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</si>
  <si>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</si>
  <si>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</si>
  <si>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</si>
  <si>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</si>
  <si>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</si>
  <si>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</si>
  <si>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</si>
  <si>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</si>
  <si>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</si>
  <si>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</si>
  <si>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</si>
  <si>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</si>
  <si>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</si>
  <si>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</si>
  <si>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</si>
  <si>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</si>
  <si>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</si>
  <si>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</si>
  <si>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</si>
  <si>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</si>
  <si>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</si>
  <si>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</si>
  <si>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</si>
  <si>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</si>
  <si>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</si>
  <si>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</si>
  <si>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</si>
  <si>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</si>
  <si>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</si>
  <si>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</si>
  <si>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</si>
  <si>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</si>
  <si>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</si>
  <si>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</si>
  <si>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</si>
  <si>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</si>
  <si>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</si>
  <si>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</si>
  <si>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</si>
  <si>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</si>
  <si>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</si>
  <si>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</si>
  <si>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</si>
  <si>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</si>
  <si>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</si>
  <si>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</si>
  <si>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</si>
  <si>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</si>
  <si>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</si>
  <si>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</si>
  <si>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</si>
  <si>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</si>
  <si>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</si>
  <si>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</si>
  <si>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</si>
  <si>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</si>
  <si>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</si>
  <si>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</si>
  <si>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</si>
  <si>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</si>
  <si>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</si>
  <si>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</si>
  <si>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</si>
  <si>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</si>
  <si>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</si>
  <si>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</si>
  <si>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</si>
  <si>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</si>
  <si>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</si>
  <si>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</si>
  <si>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</si>
  <si>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</si>
  <si>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</si>
  <si>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</si>
  <si>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</si>
  <si>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</si>
  <si>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</si>
  <si>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</si>
  <si>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</si>
  <si>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</si>
  <si>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</si>
  <si>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</si>
  <si>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</si>
  <si>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</si>
  <si>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</si>
  <si>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</si>
  <si>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</si>
  <si>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</si>
  <si>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</si>
  <si>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</si>
  <si>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</si>
  <si>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</si>
  <si>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</si>
  <si>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</si>
  <si>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</si>
  <si>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</si>
  <si>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</si>
  <si>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</si>
  <si>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</si>
  <si>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</si>
  <si>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</si>
  <si>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</si>
  <si>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</si>
  <si>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</si>
  <si>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</si>
  <si>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</si>
  <si>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</si>
  <si>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</si>
  <si>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</si>
  <si>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</si>
  <si>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</si>
  <si>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</si>
  <si>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</si>
  <si>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</si>
  <si>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</si>
  <si>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</si>
  <si>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</si>
  <si>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</si>
  <si>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</si>
  <si>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</si>
  <si>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</si>
  <si>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</si>
  <si>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</si>
  <si>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</si>
  <si>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</si>
  <si>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</si>
  <si>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</si>
  <si>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</si>
  <si>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</si>
  <si>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</si>
  <si>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</si>
  <si>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</si>
  <si>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</si>
  <si>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</si>
  <si>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</si>
  <si>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</si>
  <si>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</si>
  <si>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</si>
  <si>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</si>
  <si>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</si>
  <si>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</si>
  <si>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</si>
  <si>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</si>
  <si>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</si>
  <si>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</si>
  <si>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</si>
  <si>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</si>
  <si>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</si>
  <si>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</si>
  <si>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</si>
  <si>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</si>
  <si>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</si>
  <si>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</si>
  <si>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</si>
  <si>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</si>
  <si>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</si>
  <si>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</si>
  <si>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</si>
  <si>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</si>
  <si>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</si>
  <si>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</si>
  <si>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</si>
  <si>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</si>
  <si>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</si>
  <si>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</si>
  <si>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</si>
  <si>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</si>
  <si>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</si>
  <si>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</si>
  <si>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</si>
  <si>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</si>
  <si>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</si>
  <si>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</si>
  <si>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</si>
  <si>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</si>
  <si>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</si>
  <si>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</si>
  <si>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</si>
  <si>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</si>
  <si>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</si>
  <si>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</si>
  <si>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</si>
  <si>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</si>
  <si>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</si>
  <si>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</si>
  <si>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</si>
  <si>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</si>
  <si>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</si>
  <si>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</si>
  <si>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</si>
  <si>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</si>
  <si>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</si>
  <si>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</si>
  <si>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</si>
  <si>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</si>
  <si>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</si>
  <si>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</si>
  <si>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</si>
  <si>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</si>
  <si>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</si>
  <si>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</si>
  <si>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</si>
  <si>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</si>
  <si>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</si>
  <si>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</si>
  <si>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</si>
  <si>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</si>
  <si>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</si>
  <si>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</si>
  <si>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</si>
  <si>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</si>
  <si>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</si>
  <si>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</si>
  <si>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</si>
  <si>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</si>
  <si>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</si>
  <si>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</si>
  <si>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</si>
  <si>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</si>
  <si>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</si>
  <si>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</si>
  <si>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</si>
  <si>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</si>
  <si>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</si>
  <si>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</si>
  <si>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</si>
  <si>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</si>
  <si>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</si>
  <si>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</si>
  <si>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</si>
  <si>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</si>
  <si>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</si>
  <si>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</si>
  <si>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</si>
  <si>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</si>
  <si>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</si>
  <si>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</si>
  <si>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</si>
  <si>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</si>
  <si>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</si>
  <si>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</si>
  <si>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</si>
  <si>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</si>
  <si>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</si>
  <si>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</si>
  <si>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</si>
  <si>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</si>
  <si>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</si>
  <si>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</si>
  <si>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</si>
  <si>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</si>
  <si>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</si>
  <si>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</si>
  <si>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</si>
  <si>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</si>
  <si>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</si>
  <si>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</si>
  <si>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</si>
  <si>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</si>
  <si>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</si>
  <si>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</si>
  <si>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</si>
  <si>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</si>
  <si>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</si>
  <si>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</si>
  <si>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</si>
  <si>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</si>
  <si>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</si>
  <si>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</si>
  <si>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</si>
  <si>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</si>
  <si>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</si>
  <si>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</si>
  <si>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</si>
  <si>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</si>
  <si>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</si>
  <si>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</si>
  <si>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</si>
  <si>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</si>
  <si>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</si>
  <si>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</si>
  <si>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</si>
  <si>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</si>
  <si>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</si>
  <si>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</si>
  <si>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</si>
  <si>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</si>
  <si>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</si>
  <si>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</si>
  <si>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</si>
  <si>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</si>
  <si>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</si>
  <si>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</si>
  <si>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</si>
  <si>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</si>
  <si>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</si>
  <si>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</si>
  <si>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</si>
  <si>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</si>
  <si>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</si>
  <si>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</si>
  <si>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</si>
  <si>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</si>
  <si>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</si>
  <si>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</si>
  <si>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</si>
  <si>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</si>
  <si>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</si>
  <si>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</si>
  <si>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</si>
  <si>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</si>
  <si>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</si>
  <si>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</si>
  <si>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</si>
  <si>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</si>
  <si>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</si>
  <si>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</si>
  <si>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</si>
  <si>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</si>
  <si>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</si>
  <si>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</si>
  <si>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</si>
  <si>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</si>
  <si>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</si>
  <si>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</si>
  <si>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</si>
  <si>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</si>
  <si>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</si>
  <si>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</si>
  <si>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</si>
  <si>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</si>
  <si>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</si>
  <si>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</si>
  <si>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</si>
  <si>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</si>
  <si>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</si>
  <si>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</si>
  <si>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</si>
  <si>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</si>
  <si>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</si>
  <si>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</si>
  <si>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</si>
  <si>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</si>
  <si>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</si>
  <si>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</si>
  <si>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</si>
  <si>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</si>
  <si>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</si>
  <si>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</si>
  <si>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</si>
  <si>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</si>
  <si>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</si>
  <si>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</si>
  <si>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</si>
  <si>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</si>
  <si>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</si>
  <si>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</si>
  <si>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</si>
  <si>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</si>
  <si>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</si>
  <si>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</si>
  <si>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</si>
  <si>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</si>
  <si>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</si>
  <si>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</si>
  <si>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</si>
  <si>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</si>
  <si>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</si>
  <si>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</si>
  <si>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</si>
  <si>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</si>
  <si>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</si>
  <si>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</si>
  <si>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</si>
  <si>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</si>
  <si>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</si>
  <si>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</si>
  <si>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</si>
  <si>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</si>
  <si>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</si>
  <si>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</si>
  <si>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</si>
  <si>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</si>
  <si>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</si>
  <si>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</si>
  <si>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</si>
  <si>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</si>
  <si>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</si>
  <si>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</si>
  <si>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</si>
  <si>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</si>
  <si>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</si>
  <si>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</si>
  <si>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</si>
  <si>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</si>
  <si>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</si>
  <si>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</si>
  <si>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</si>
  <si>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</si>
  <si>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</si>
  <si>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</si>
  <si>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</si>
  <si>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</si>
  <si>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</si>
  <si>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</si>
  <si>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</si>
  <si>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</si>
  <si>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</si>
  <si>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</si>
  <si>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</si>
  <si>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</si>
  <si>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</si>
  <si>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</si>
  <si>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</si>
  <si>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</si>
  <si>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</si>
  <si>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</si>
  <si>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</si>
  <si>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</si>
  <si>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</si>
  <si>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</si>
  <si>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</si>
  <si>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</si>
  <si>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</si>
  <si>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</si>
  <si>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</si>
  <si>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</si>
  <si>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</si>
  <si>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</si>
  <si>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</si>
  <si>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</si>
  <si>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</si>
  <si>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</si>
  <si>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</si>
  <si>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</si>
  <si>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</si>
  <si>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</si>
  <si>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</si>
  <si>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</si>
  <si>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</si>
  <si>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</si>
  <si>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</si>
  <si>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</si>
  <si>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</si>
  <si>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</si>
  <si>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</si>
  <si>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</si>
  <si>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</si>
  <si>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</si>
  <si>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</si>
  <si>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</si>
  <si>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</si>
  <si>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</si>
  <si>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</si>
  <si>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</si>
  <si>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</si>
  <si>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</si>
  <si>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</si>
  <si>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</si>
  <si>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</si>
  <si>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</si>
  <si>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</si>
  <si>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</si>
  <si>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</si>
  <si>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</si>
  <si>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</si>
  <si>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</si>
  <si>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</si>
  <si>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</si>
  <si>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</si>
  <si>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</si>
  <si>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</si>
  <si>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</si>
  <si>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</si>
  <si>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</si>
  <si>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</si>
  <si>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</si>
  <si>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</si>
  <si>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</si>
  <si>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</si>
  <si>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</si>
  <si>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</si>
  <si>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</si>
  <si>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</si>
  <si>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</si>
  <si>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</si>
  <si>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</si>
  <si>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</si>
  <si>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</si>
  <si>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</si>
  <si>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</si>
  <si>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</si>
  <si>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</si>
  <si>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</si>
  <si>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</si>
  <si>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</si>
  <si>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</si>
  <si>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</si>
  <si>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</si>
  <si>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</si>
  <si>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</si>
  <si>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</si>
  <si>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</si>
  <si>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</si>
  <si>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</si>
  <si>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</si>
  <si>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</si>
  <si>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</si>
  <si>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</si>
  <si>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</si>
  <si>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</si>
  <si>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</si>
  <si>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</si>
  <si>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</si>
  <si>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</si>
  <si>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</si>
  <si>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</si>
  <si>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</si>
  <si>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</si>
  <si>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</si>
  <si>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</si>
  <si>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</si>
  <si>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</si>
  <si>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</si>
  <si>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</si>
  <si>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</si>
  <si>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</si>
  <si>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</si>
  <si>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</si>
  <si>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</si>
  <si>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</si>
  <si>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</si>
  <si>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</si>
  <si>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</si>
  <si>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</si>
  <si>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</si>
  <si>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</si>
  <si>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</si>
  <si>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</si>
  <si>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</si>
  <si>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</si>
  <si>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</si>
  <si>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</si>
  <si>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</si>
  <si>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</si>
  <si>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</si>
  <si>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</si>
  <si>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</si>
  <si>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</si>
  <si>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</si>
  <si>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</si>
  <si>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</si>
  <si>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</si>
  <si>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</si>
  <si>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</si>
  <si>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</si>
  <si>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</si>
  <si>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</si>
  <si>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</si>
  <si>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</si>
  <si>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</si>
  <si>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</si>
  <si>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</si>
  <si>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</si>
  <si>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</si>
  <si>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</si>
  <si>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</si>
  <si>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</si>
  <si>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</si>
  <si>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</si>
  <si>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</si>
  <si>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</si>
  <si>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</si>
  <si>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</si>
  <si>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</si>
  <si>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</si>
  <si>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</si>
  <si>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</si>
  <si>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</si>
  <si>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</si>
  <si>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</si>
  <si>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</si>
  <si>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</si>
  <si>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</si>
  <si>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</si>
  <si>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</si>
  <si>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</si>
  <si>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</si>
  <si>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</si>
  <si>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</si>
  <si>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</si>
  <si>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</si>
  <si>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</si>
  <si>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</si>
  <si>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</si>
  <si>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</si>
  <si>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</si>
  <si>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</si>
  <si>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</si>
  <si>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</si>
  <si>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</si>
  <si>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</si>
  <si>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</si>
  <si>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</si>
  <si>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</si>
  <si>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</si>
  <si>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</si>
  <si>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</si>
  <si>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</si>
  <si>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</si>
  <si>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</si>
  <si>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</si>
  <si>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</si>
  <si>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</si>
  <si>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</si>
  <si>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</si>
  <si>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</si>
  <si>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</si>
  <si>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</si>
  <si>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</si>
  <si>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</si>
  <si>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</si>
  <si>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</si>
  <si>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</si>
  <si>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</si>
  <si>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</si>
  <si>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</si>
  <si>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</si>
  <si>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</si>
  <si>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</si>
  <si>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</si>
  <si>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</si>
  <si>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</si>
  <si>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</si>
  <si>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</si>
  <si>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</si>
  <si>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</si>
  <si>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</si>
  <si>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</si>
  <si>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</si>
  <si>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</si>
  <si>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</si>
  <si>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</si>
  <si>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</si>
  <si>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</si>
  <si>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</si>
  <si>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</si>
  <si>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</si>
  <si>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</si>
  <si>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</si>
  <si>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</si>
  <si>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</si>
  <si>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</si>
  <si>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</si>
  <si>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</si>
  <si>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</si>
  <si>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</si>
  <si>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</si>
  <si>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</si>
  <si>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</si>
  <si>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</si>
  <si>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</si>
  <si>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</si>
  <si>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</si>
  <si>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</si>
  <si>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</si>
  <si>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</si>
  <si>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</si>
  <si>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</si>
  <si>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</si>
  <si>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</si>
  <si>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</si>
  <si>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</si>
  <si>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</si>
  <si>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</si>
  <si>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</si>
  <si>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</si>
  <si>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</si>
  <si>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</si>
  <si>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</si>
  <si>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</si>
  <si>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</si>
  <si>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</si>
  <si>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</si>
  <si>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</si>
  <si>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</si>
  <si>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</si>
  <si>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</si>
  <si>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</si>
  <si>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</si>
  <si>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</si>
  <si>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</si>
  <si>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</si>
  <si>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</si>
  <si>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</si>
  <si>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</si>
  <si>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</si>
  <si>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</si>
  <si>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</si>
  <si>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</si>
  <si>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</si>
  <si>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</si>
  <si>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</si>
  <si>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</si>
  <si>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</si>
  <si>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</si>
  <si>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</si>
  <si>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</si>
  <si>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</si>
  <si>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</si>
  <si>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</si>
  <si>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</si>
  <si>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</si>
  <si>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</si>
  <si>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</si>
  <si>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</si>
  <si>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</si>
  <si>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</si>
  <si>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</si>
  <si>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</si>
  <si>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</si>
  <si>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</si>
  <si>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</si>
  <si>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</si>
  <si>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</si>
  <si>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</si>
  <si>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</si>
  <si>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</si>
  <si>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</si>
  <si>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</si>
  <si>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</si>
  <si>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</si>
  <si>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</si>
  <si>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</si>
  <si>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</si>
  <si>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</si>
  <si>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</si>
  <si>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</si>
  <si>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</si>
  <si>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</si>
  <si>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</si>
  <si>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</si>
  <si>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</si>
  <si>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</si>
  <si>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</si>
  <si>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</si>
  <si>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</si>
  <si>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</si>
  <si>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</si>
  <si>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</si>
  <si>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</si>
  <si>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</si>
  <si>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</si>
  <si>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</si>
  <si>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</si>
  <si>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</si>
  <si>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</si>
  <si>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</si>
  <si>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</si>
  <si>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</si>
  <si>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</si>
  <si>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</si>
  <si>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</si>
  <si>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</si>
  <si>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</si>
  <si>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</si>
  <si>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</si>
  <si>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</si>
  <si>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</si>
  <si>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</si>
  <si>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</si>
  <si>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</si>
  <si>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</si>
  <si>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</si>
  <si>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</si>
  <si>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</si>
  <si>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</si>
  <si>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</si>
  <si>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</si>
  <si>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</si>
  <si>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</si>
  <si>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</si>
  <si>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</si>
  <si>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</si>
  <si>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</si>
  <si>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</si>
  <si>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</si>
  <si>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</si>
  <si>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</si>
  <si>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</si>
  <si>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</si>
  <si>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</si>
  <si>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</si>
  <si>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</si>
  <si>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</si>
  <si>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</si>
  <si>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</si>
  <si>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</si>
  <si>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</si>
  <si>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</si>
  <si>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</si>
  <si>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</si>
  <si>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</si>
  <si>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</si>
  <si>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</si>
  <si>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</si>
  <si>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</si>
  <si>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</si>
  <si>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</si>
  <si>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</si>
  <si>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</si>
  <si>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</si>
  <si>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</si>
  <si>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</si>
  <si>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</si>
  <si>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</si>
  <si>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</si>
  <si>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</si>
  <si>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</si>
  <si>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</si>
  <si>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</si>
  <si>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</si>
  <si>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</si>
  <si>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</si>
  <si>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</si>
  <si>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</si>
  <si>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</si>
  <si>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</si>
  <si>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</si>
  <si>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</si>
  <si>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</si>
  <si>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</si>
  <si>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</si>
  <si>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</si>
  <si>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</si>
  <si>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</si>
  <si>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</si>
  <si>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</si>
  <si>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</si>
  <si>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</si>
  <si>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</si>
  <si>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</si>
  <si>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</si>
  <si>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</si>
  <si>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</si>
  <si>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</si>
  <si>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</si>
  <si>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</si>
  <si>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</si>
  <si>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</si>
  <si>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</si>
  <si>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</si>
  <si>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</si>
  <si>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</si>
  <si>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</si>
  <si>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</si>
  <si>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</si>
  <si>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</si>
  <si>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</si>
  <si>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</si>
  <si>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</si>
  <si>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</si>
  <si>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</si>
  <si>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</si>
  <si>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</si>
  <si>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</si>
  <si>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</si>
  <si>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</si>
  <si>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</si>
  <si>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</si>
  <si>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</si>
  <si>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</si>
  <si>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</si>
  <si>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</si>
  <si>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</si>
  <si>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</si>
  <si>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</si>
  <si>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</si>
  <si>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</si>
  <si>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</si>
  <si>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</si>
  <si>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</si>
  <si>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</si>
  <si>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</si>
  <si>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</si>
  <si>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</si>
  <si>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</si>
  <si>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</si>
  <si>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</si>
  <si>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</si>
  <si>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</si>
  <si>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</si>
  <si>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</si>
  <si>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</si>
  <si>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</si>
  <si>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</si>
  <si>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</si>
  <si>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</si>
  <si>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</si>
  <si>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</si>
  <si>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</si>
  <si>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</si>
  <si>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</si>
  <si>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</si>
  <si>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</si>
  <si>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</si>
  <si>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</si>
  <si>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</si>
  <si>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</si>
  <si>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</si>
  <si>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</si>
  <si>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</si>
  <si>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</si>
  <si>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</si>
  <si>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</si>
  <si>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</si>
  <si>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</si>
  <si>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</si>
  <si>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</si>
  <si>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</si>
  <si>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</si>
  <si>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</si>
  <si>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</si>
  <si>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</si>
  <si>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</si>
  <si>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</si>
  <si>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</si>
  <si>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</si>
  <si>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</si>
  <si>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</si>
  <si>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</si>
  <si>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</si>
  <si>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</si>
  <si>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</si>
  <si>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</si>
  <si>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</si>
  <si>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</si>
  <si>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</si>
  <si>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</si>
  <si>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</si>
  <si>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</si>
  <si>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</si>
  <si>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</si>
  <si>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</si>
  <si>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</si>
  <si>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</si>
  <si>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</si>
  <si>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</si>
  <si>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</si>
  <si>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</si>
  <si>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</si>
  <si>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</si>
  <si>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</si>
  <si>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</si>
  <si>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</si>
  <si>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</si>
  <si>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</si>
  <si>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</si>
  <si>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</si>
  <si>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</si>
  <si>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</si>
  <si>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</si>
  <si>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</si>
  <si>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</si>
  <si>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</si>
  <si>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</si>
  <si>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</si>
  <si>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</si>
  <si>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</si>
  <si>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</si>
  <si>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</si>
  <si>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</si>
  <si>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</si>
  <si>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</si>
  <si>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</si>
  <si>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</si>
  <si>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</si>
  <si>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</si>
  <si>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</si>
  <si>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</si>
  <si>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</si>
  <si>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</si>
  <si>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</si>
  <si>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</si>
  <si>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</si>
  <si>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</si>
  <si>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</si>
  <si>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</si>
  <si>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</si>
  <si>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</si>
  <si>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</si>
  <si>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</si>
  <si>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</si>
  <si>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</si>
  <si>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</si>
  <si>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</si>
  <si>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</si>
  <si>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</si>
  <si>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</si>
  <si>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</si>
  <si>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</si>
  <si>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</si>
  <si>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</si>
  <si>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</si>
  <si>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</si>
  <si>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</si>
  <si>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</si>
  <si>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</si>
  <si>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</si>
  <si>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</si>
  <si>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</si>
  <si>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</si>
  <si>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</si>
  <si>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</si>
  <si>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</si>
  <si>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</si>
  <si>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</si>
  <si>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</si>
  <si>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</si>
  <si>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</si>
  <si>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</si>
  <si>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</si>
  <si>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</si>
  <si>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</si>
  <si>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</si>
  <si>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</si>
  <si>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</si>
  <si>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</si>
  <si>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</si>
  <si>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</si>
  <si>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</si>
  <si>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</si>
  <si>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</si>
  <si>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</si>
  <si>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</si>
  <si>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</si>
  <si>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</si>
  <si>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</si>
  <si>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</si>
  <si>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</si>
  <si>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</si>
  <si>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</si>
  <si>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</si>
  <si>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</si>
  <si>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</si>
  <si>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</si>
  <si>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</si>
  <si>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</si>
  <si>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</si>
  <si>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</si>
  <si>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</si>
  <si>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</si>
  <si>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</si>
  <si>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</si>
  <si>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</si>
  <si>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</si>
  <si>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</si>
  <si>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</si>
  <si>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</si>
  <si>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</si>
  <si>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</si>
  <si>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</si>
  <si>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</si>
  <si>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</si>
  <si>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</si>
  <si>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</si>
  <si>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</si>
  <si>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</si>
  <si>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</si>
  <si>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</si>
  <si>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</si>
  <si>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</si>
  <si>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</si>
  <si>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</si>
  <si>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</si>
  <si>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</si>
  <si>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</si>
  <si>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</si>
  <si>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</si>
  <si>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</si>
  <si>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</si>
  <si>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</si>
  <si>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</si>
  <si>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</si>
  <si>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</si>
  <si>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</si>
  <si>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</si>
  <si>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</si>
  <si>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</si>
  <si>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</si>
  <si>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</si>
  <si>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</si>
  <si>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</si>
  <si>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</si>
  <si>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</si>
  <si>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</si>
  <si>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</si>
  <si>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</si>
  <si>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</si>
  <si>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</si>
  <si>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</si>
  <si>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</si>
  <si>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</si>
  <si>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</si>
  <si>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</si>
  <si>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</si>
  <si>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</si>
  <si>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</si>
  <si>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</si>
  <si>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</si>
  <si>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</si>
  <si>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</si>
  <si>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</si>
  <si>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</si>
  <si>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</si>
  <si>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</si>
  <si>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</si>
  <si>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</si>
  <si>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</si>
  <si>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</si>
  <si>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</si>
  <si>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</si>
  <si>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</si>
  <si>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</si>
  <si>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</si>
  <si>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</si>
  <si>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</si>
  <si>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</si>
  <si>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</si>
  <si>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</si>
  <si>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</si>
  <si>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</si>
  <si>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</si>
  <si>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</si>
  <si>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</si>
  <si>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</si>
  <si>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</si>
  <si>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</si>
  <si>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</si>
  <si>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</si>
  <si>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</si>
  <si>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</si>
  <si>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</si>
  <si>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</si>
  <si>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</si>
  <si>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</si>
  <si>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</si>
  <si>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</si>
  <si>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</si>
  <si>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</si>
  <si>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</si>
  <si>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</si>
  <si>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</si>
  <si>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</si>
  <si>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</si>
  <si>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</si>
  <si>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</si>
  <si>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</si>
  <si>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</si>
  <si>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</si>
  <si>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</si>
  <si>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</si>
  <si>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</si>
  <si>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</si>
  <si>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</si>
  <si>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</si>
  <si>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</si>
  <si>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</si>
  <si>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</si>
  <si>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</si>
  <si>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</si>
  <si>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</si>
  <si>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</si>
  <si>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</si>
  <si>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</si>
  <si>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</si>
  <si>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</si>
  <si>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</si>
  <si>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</si>
  <si>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</si>
  <si>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</si>
  <si>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</si>
  <si>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</si>
  <si>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</si>
  <si>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</si>
  <si>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</si>
  <si>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</si>
  <si>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</si>
  <si>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</si>
  <si>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</si>
  <si>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</si>
  <si>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</si>
  <si>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</si>
  <si>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</si>
  <si>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</si>
  <si>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</si>
  <si>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</si>
  <si>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</si>
  <si>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</si>
  <si>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</si>
  <si>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</si>
  <si>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</si>
  <si>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</si>
  <si>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</si>
  <si>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</si>
  <si>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</si>
  <si>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</si>
  <si>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</si>
  <si>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</si>
  <si>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</si>
  <si>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</si>
  <si>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</si>
  <si>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</si>
  <si>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</si>
  <si>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</si>
  <si>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</si>
  <si>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</si>
  <si>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</si>
  <si>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</si>
  <si>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</si>
  <si>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</si>
  <si>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</si>
  <si>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</si>
  <si>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</si>
  <si>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</si>
  <si>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</si>
  <si>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</si>
  <si>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</si>
  <si>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</si>
  <si>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</si>
  <si>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</si>
  <si>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</si>
  <si>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</si>
  <si>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</si>
  <si>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</si>
  <si>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</si>
  <si>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</si>
  <si>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</si>
  <si>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</si>
  <si>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</si>
  <si>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</si>
  <si>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</si>
  <si>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</si>
  <si>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</si>
  <si>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</si>
  <si>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</si>
  <si>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</si>
  <si>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</si>
  <si>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</si>
  <si>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</si>
  <si>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</si>
  <si>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</si>
  <si>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</si>
  <si>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</si>
  <si>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</si>
  <si>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</si>
  <si>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</si>
  <si>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</si>
  <si>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</si>
  <si>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</si>
  <si>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</si>
  <si>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</si>
  <si>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</si>
  <si>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</si>
  <si>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</si>
  <si>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</si>
  <si>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</si>
  <si>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</si>
  <si>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</si>
  <si>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</si>
  <si>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</si>
  <si>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</si>
  <si>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</si>
  <si>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</si>
  <si>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</si>
  <si>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</si>
  <si>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</si>
  <si>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</si>
  <si>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</si>
  <si>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</si>
  <si>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</si>
  <si>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</si>
  <si>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</si>
  <si>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</si>
  <si>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</si>
  <si>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</si>
  <si>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</si>
  <si>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</si>
  <si>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</si>
  <si>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</si>
  <si>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</si>
  <si>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</si>
  <si>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</si>
  <si>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</si>
  <si>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</si>
  <si>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</si>
  <si>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</si>
  <si>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</si>
  <si>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</si>
  <si>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</si>
  <si>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</si>
  <si>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</si>
  <si>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</si>
  <si>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</si>
  <si>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</si>
  <si>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</si>
  <si>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</si>
  <si>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</si>
  <si>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</si>
  <si>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</si>
  <si>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</si>
  <si>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</si>
  <si>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</si>
  <si>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</si>
  <si>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</si>
  <si>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</si>
  <si>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</si>
  <si>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</si>
  <si>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</si>
  <si>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</si>
  <si>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</si>
  <si>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</si>
  <si>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</si>
  <si>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</si>
  <si>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</si>
  <si>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</si>
  <si>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</si>
  <si>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</si>
  <si>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</si>
  <si>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</si>
  <si>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</si>
  <si>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</si>
  <si>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</si>
  <si>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</si>
  <si>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</si>
  <si>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</si>
  <si>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</si>
  <si>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</si>
  <si>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</si>
  <si>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</si>
  <si>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</si>
  <si>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</si>
  <si>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</si>
  <si>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</si>
  <si>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</si>
  <si>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</si>
  <si>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</si>
  <si>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</si>
  <si>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</si>
  <si>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</si>
  <si>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</si>
  <si>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</si>
  <si>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</si>
  <si>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</si>
  <si>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</si>
  <si>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</si>
  <si>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</si>
  <si>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</si>
  <si>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</si>
  <si>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</si>
  <si>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</si>
  <si>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</si>
  <si>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</si>
  <si>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</si>
  <si>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</si>
  <si>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</si>
  <si>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</si>
  <si>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</si>
  <si>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</si>
  <si>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</si>
  <si>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</si>
  <si>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</si>
  <si>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</si>
  <si>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</si>
  <si>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</si>
  <si>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</si>
  <si>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</si>
  <si>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</si>
  <si>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</si>
  <si>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</si>
  <si>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</si>
  <si>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</si>
  <si>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</si>
  <si>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</si>
  <si>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</si>
  <si>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</si>
  <si>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</si>
  <si>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</si>
  <si>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</si>
  <si>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</si>
  <si>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</si>
  <si>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</si>
  <si>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</si>
  <si>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</si>
  <si>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</si>
  <si>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</si>
  <si>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</si>
  <si>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</si>
  <si>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</si>
  <si>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</si>
  <si>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</si>
  <si>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</si>
  <si>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</si>
  <si>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</si>
  <si>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</si>
  <si>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</si>
  <si>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</si>
  <si>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</si>
  <si>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</si>
  <si>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</si>
  <si>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</si>
  <si>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</si>
  <si>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</si>
  <si>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</si>
  <si>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</si>
  <si>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</si>
  <si>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</si>
  <si>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</si>
  <si>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</si>
  <si>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</si>
  <si>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</si>
  <si>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</si>
  <si>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</si>
  <si>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</si>
  <si>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</si>
  <si>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</si>
  <si>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</si>
  <si>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</si>
  <si>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</si>
  <si>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</si>
  <si>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</si>
  <si>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</si>
  <si>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</si>
  <si>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</si>
  <si>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</si>
  <si>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</si>
  <si>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</si>
  <si>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</si>
  <si>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</si>
  <si>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</si>
  <si>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</si>
  <si>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</si>
  <si>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</si>
  <si>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</si>
  <si>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</si>
  <si>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</si>
  <si>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</si>
  <si>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</si>
  <si>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</si>
  <si>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</si>
  <si>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</si>
  <si>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</si>
  <si>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</si>
  <si>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</si>
  <si>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</si>
  <si>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</si>
  <si>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</si>
  <si>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</si>
  <si>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</si>
  <si>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</si>
  <si>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</si>
  <si>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</si>
  <si>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</si>
  <si>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</si>
  <si>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</si>
  <si>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</si>
  <si>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</si>
  <si>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</si>
  <si>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</si>
  <si>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</si>
  <si>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</si>
  <si>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</si>
  <si>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</si>
  <si>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</si>
  <si>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</si>
  <si>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</si>
  <si>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</si>
  <si>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</si>
  <si>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</si>
  <si>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</si>
  <si>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</si>
  <si>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</si>
  <si>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</si>
  <si>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</si>
  <si>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</si>
  <si>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</si>
  <si>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</si>
  <si>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</si>
  <si>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</si>
  <si>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</si>
  <si>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</si>
  <si>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</si>
  <si>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</si>
  <si>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</si>
  <si>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</si>
  <si>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</si>
  <si>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</si>
  <si>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</si>
  <si>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</si>
  <si>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</si>
  <si>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</si>
  <si>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</si>
  <si>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</si>
  <si>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</si>
  <si>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</si>
  <si>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</si>
  <si>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</si>
  <si>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</si>
  <si>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</si>
  <si>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</si>
  <si>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</si>
  <si>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</si>
  <si>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</si>
  <si>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</si>
  <si>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</si>
  <si>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</si>
  <si>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</si>
  <si>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</si>
  <si>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</si>
  <si>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</si>
  <si>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</si>
  <si>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</si>
  <si>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</si>
  <si>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</si>
  <si>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</si>
  <si>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</si>
  <si>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</si>
  <si>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</si>
  <si>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</si>
  <si>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</si>
  <si>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</si>
  <si>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</si>
  <si>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</si>
  <si>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</si>
  <si>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</si>
  <si>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</si>
  <si>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</si>
  <si>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</si>
  <si>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</si>
  <si>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</si>
  <si>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</si>
  <si>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</si>
  <si>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</si>
  <si>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</si>
  <si>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</si>
  <si>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</si>
  <si>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</si>
  <si>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</si>
  <si>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</si>
  <si>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</si>
  <si>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</si>
  <si>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</si>
  <si>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</si>
  <si>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</si>
  <si>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</si>
  <si>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</si>
  <si>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</si>
  <si>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</si>
  <si>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</si>
  <si>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</si>
  <si>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</si>
  <si>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</si>
  <si>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</si>
  <si>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</si>
  <si>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</si>
  <si>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</si>
  <si>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</si>
  <si>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</si>
  <si>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</si>
  <si>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</si>
  <si>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</si>
  <si>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</si>
  <si>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</si>
  <si>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</si>
  <si>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</si>
  <si>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</si>
  <si>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</si>
  <si>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</si>
  <si>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</si>
  <si>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</si>
  <si>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</si>
  <si>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</si>
  <si>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</si>
  <si>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</si>
  <si>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</si>
  <si>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</si>
  <si>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</si>
  <si>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</si>
  <si>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</si>
  <si>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</si>
  <si>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</si>
  <si>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</si>
  <si>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</si>
  <si>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</si>
  <si>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</si>
  <si>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</si>
  <si>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</si>
  <si>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</si>
  <si>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</si>
  <si>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</si>
  <si>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</si>
  <si>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</si>
  <si>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</si>
  <si>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</si>
  <si>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</si>
  <si>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</si>
  <si>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</si>
  <si>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</si>
  <si>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</si>
  <si>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</si>
  <si>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</si>
  <si>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</si>
  <si>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</si>
  <si>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</si>
  <si>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</si>
  <si>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</si>
  <si>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</si>
  <si>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</si>
  <si>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</si>
  <si>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</si>
  <si>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</si>
  <si>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</si>
  <si>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</si>
  <si>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</si>
  <si>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</si>
  <si>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</si>
  <si>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</si>
  <si>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</si>
  <si>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</si>
  <si>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</si>
  <si>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</si>
  <si>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</si>
  <si>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</si>
  <si>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</si>
  <si>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</si>
  <si>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</si>
  <si>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</si>
  <si>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</si>
  <si>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</si>
  <si>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</si>
  <si>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</si>
  <si>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</si>
  <si>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</si>
  <si>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</si>
  <si>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</si>
  <si>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</si>
  <si>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</si>
  <si>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</si>
  <si>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</si>
  <si>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</si>
  <si>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</si>
  <si>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</si>
  <si>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</si>
  <si>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</si>
  <si>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</si>
  <si>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</si>
  <si>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</si>
  <si>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</si>
  <si>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</si>
  <si>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</si>
  <si>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</si>
  <si>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</si>
  <si>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</si>
  <si>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</si>
  <si>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</si>
  <si>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</si>
  <si>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</si>
  <si>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</si>
  <si>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</si>
  <si>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</si>
  <si>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</si>
  <si>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</si>
  <si>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</si>
  <si>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</si>
  <si>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</si>
  <si>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</si>
  <si>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</si>
  <si>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</si>
  <si>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</si>
  <si>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</si>
  <si>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</si>
  <si>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</si>
  <si>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</si>
  <si>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</si>
  <si>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</si>
  <si>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</si>
  <si>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</si>
  <si>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</si>
  <si>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</si>
  <si>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</si>
  <si>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</si>
  <si>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</si>
  <si>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</si>
  <si>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</si>
  <si>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</si>
  <si>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</si>
  <si>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</si>
  <si>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</si>
  <si>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</si>
  <si>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</si>
  <si>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</si>
  <si>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</si>
  <si>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</si>
  <si>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</si>
  <si>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</si>
  <si>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</si>
  <si>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</si>
  <si>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</si>
  <si>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</si>
  <si>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</si>
  <si>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</si>
  <si>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</si>
  <si>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</si>
  <si>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</si>
  <si>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</si>
  <si>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</si>
  <si>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</si>
  <si>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</si>
  <si>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</si>
  <si>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</si>
  <si>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</si>
  <si>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</si>
  <si>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</si>
  <si>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</si>
  <si>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</si>
  <si>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</si>
  <si>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</si>
  <si>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</si>
  <si>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</si>
  <si>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</si>
  <si>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</si>
  <si>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</si>
  <si>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</si>
  <si>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</si>
  <si>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</si>
  <si>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</si>
  <si>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</si>
  <si>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</si>
  <si>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</si>
  <si>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</si>
  <si>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</si>
  <si>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</si>
  <si>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</si>
  <si>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</si>
  <si>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</si>
  <si>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</si>
  <si>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</si>
  <si>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</si>
  <si>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</si>
  <si>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</si>
  <si>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</si>
  <si>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</si>
  <si>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</si>
  <si>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</si>
  <si>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</si>
  <si>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</si>
  <si>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</si>
  <si>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</si>
  <si>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</si>
  <si>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</si>
  <si>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</si>
  <si>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</si>
  <si>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</si>
  <si>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</si>
  <si>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</si>
  <si>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</si>
  <si>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</si>
  <si>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</si>
  <si>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</si>
  <si>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</si>
  <si>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</si>
  <si>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</si>
  <si>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</si>
  <si>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</si>
  <si>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</si>
  <si>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</si>
  <si>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</si>
  <si>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</si>
  <si>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</si>
  <si>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</si>
  <si>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</si>
  <si>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</si>
  <si>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</si>
  <si>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</si>
  <si>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</si>
  <si>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</si>
  <si>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</si>
  <si>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</si>
  <si>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</si>
  <si>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</si>
  <si>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</si>
  <si>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</si>
  <si>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</si>
  <si>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</si>
  <si>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</si>
  <si>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</si>
  <si>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</si>
  <si>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</si>
  <si>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</si>
  <si>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</si>
  <si>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</si>
  <si>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</si>
  <si>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</si>
  <si>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</si>
  <si>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</si>
  <si>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</si>
  <si>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</si>
  <si>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</si>
  <si>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</si>
  <si>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</si>
  <si>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</si>
  <si>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</si>
  <si>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</si>
  <si>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</si>
  <si>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</si>
  <si>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</si>
  <si>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</si>
  <si>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</si>
  <si>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</si>
  <si>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</si>
  <si>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</si>
  <si>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</si>
  <si>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</si>
  <si>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</si>
  <si>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</si>
  <si>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</si>
  <si>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</si>
  <si>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</si>
  <si>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</si>
  <si>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</si>
  <si>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</si>
  <si>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</si>
  <si>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</si>
  <si>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</si>
  <si>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</si>
  <si>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</si>
  <si>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</si>
  <si>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</si>
  <si>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</si>
  <si>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</si>
  <si>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</si>
  <si>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</si>
  <si>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</si>
  <si>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</si>
  <si>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</si>
  <si>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</si>
  <si>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</si>
  <si>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</si>
  <si>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</si>
  <si>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</si>
  <si>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</si>
  <si>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</si>
  <si>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</si>
  <si>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</si>
  <si>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</si>
  <si>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</si>
  <si>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</si>
  <si>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</si>
  <si>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</si>
  <si>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</si>
  <si>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</si>
  <si>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</si>
  <si>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</si>
  <si>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</si>
  <si>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</si>
  <si>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</si>
  <si>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</si>
  <si>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</si>
  <si>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</si>
  <si>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</si>
  <si>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</si>
  <si>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</si>
  <si>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</si>
  <si>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</si>
  <si>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</si>
  <si>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</si>
  <si>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</si>
  <si>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</si>
  <si>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</si>
  <si>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</si>
  <si>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</si>
  <si>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</si>
  <si>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</si>
  <si>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</si>
  <si>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</si>
  <si>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</si>
  <si>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</si>
  <si>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</si>
  <si>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</si>
  <si>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</si>
  <si>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</si>
  <si>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</si>
  <si>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</si>
  <si>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</si>
  <si>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</si>
  <si>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</si>
  <si>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</si>
  <si>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</si>
  <si>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</si>
  <si>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</si>
  <si>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</si>
  <si>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</si>
  <si>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</si>
  <si>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</si>
  <si>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</si>
  <si>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</si>
  <si>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</si>
  <si>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</si>
  <si>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</si>
  <si>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</si>
  <si>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</si>
  <si>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</si>
  <si>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</si>
  <si>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</si>
  <si>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</si>
  <si>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</si>
  <si>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</si>
  <si>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</si>
  <si>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</si>
  <si>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</si>
  <si>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</si>
  <si>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</si>
  <si>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</si>
  <si>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</si>
  <si>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</si>
  <si>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</si>
  <si>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</si>
  <si>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</si>
  <si>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</si>
  <si>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</si>
  <si>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</si>
  <si>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</si>
  <si>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</si>
  <si>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</si>
  <si>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</si>
  <si>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</si>
  <si>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</si>
  <si>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</si>
  <si>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</si>
  <si>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</si>
  <si>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</si>
  <si>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</si>
  <si>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</si>
  <si>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</si>
  <si>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</si>
  <si>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</si>
  <si>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</si>
  <si>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</si>
  <si>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</si>
  <si>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</si>
  <si>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</si>
  <si>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</si>
  <si>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</si>
  <si>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</si>
  <si>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</si>
  <si>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</si>
  <si>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</si>
  <si>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</si>
  <si>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</si>
  <si>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</si>
  <si>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</si>
  <si>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</si>
  <si>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</si>
  <si>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</si>
  <si>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</si>
  <si>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</si>
  <si>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</si>
  <si>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</si>
  <si>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</si>
  <si>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</si>
  <si>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</si>
  <si>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</si>
  <si>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</si>
  <si>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</si>
  <si>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</si>
  <si>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</si>
  <si>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</si>
  <si>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</si>
  <si>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</si>
  <si>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</si>
  <si>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</si>
  <si>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</si>
  <si>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</si>
  <si>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</si>
  <si>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</si>
  <si>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</si>
  <si>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</si>
  <si>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</si>
  <si>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</si>
  <si>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</si>
  <si>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</si>
  <si>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</si>
  <si>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</si>
  <si>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</si>
  <si>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</si>
  <si>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</si>
  <si>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</si>
  <si>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</si>
  <si>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</si>
  <si>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</si>
  <si>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</si>
  <si>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</si>
  <si>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</si>
  <si>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</si>
  <si>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</si>
  <si>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</si>
  <si>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</si>
  <si>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</si>
  <si>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</si>
  <si>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</si>
  <si>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</si>
  <si>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</si>
  <si>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</si>
  <si>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</si>
  <si>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</si>
  <si>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</si>
  <si>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</si>
  <si>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</si>
  <si>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</si>
  <si>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</si>
  <si>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</si>
  <si>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</si>
  <si>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</si>
  <si>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</si>
  <si>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</si>
  <si>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</si>
  <si>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</si>
  <si>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</si>
  <si>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</si>
  <si>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</si>
  <si>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</si>
  <si>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</si>
  <si>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</si>
  <si>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</si>
  <si>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</si>
  <si>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</si>
  <si>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</si>
  <si>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</si>
  <si>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</si>
  <si>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</si>
  <si>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</si>
  <si>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</si>
  <si>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</si>
  <si>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</si>
  <si>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</si>
  <si>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</si>
  <si>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</si>
  <si>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</si>
  <si>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</si>
  <si>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</si>
  <si>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</si>
  <si>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</si>
  <si>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</si>
  <si>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</si>
  <si>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</si>
  <si>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</si>
  <si>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</si>
  <si>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</si>
  <si>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</si>
  <si>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</si>
  <si>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</si>
  <si>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</si>
  <si>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</si>
  <si>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</si>
  <si>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</si>
  <si>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</si>
  <si>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</si>
  <si>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</si>
  <si>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</si>
  <si>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</si>
  <si>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</si>
  <si>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</si>
  <si>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</si>
  <si>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</si>
  <si>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</si>
  <si>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</si>
  <si>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</si>
  <si>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</si>
  <si>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</si>
  <si>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</si>
  <si>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</si>
  <si>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</si>
  <si>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</si>
  <si>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</si>
  <si>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</si>
  <si>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</si>
  <si>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</si>
  <si>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</si>
  <si>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</si>
  <si>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</si>
  <si>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</si>
  <si>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</si>
  <si>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</si>
  <si>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</si>
  <si>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</si>
  <si>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</si>
  <si>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</si>
  <si>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</si>
  <si>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</si>
  <si>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</si>
  <si>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</si>
  <si>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</si>
  <si>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</si>
  <si>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</si>
  <si>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</si>
  <si>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</si>
  <si>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</si>
  <si>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</si>
  <si>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</si>
  <si>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</si>
  <si>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</si>
  <si>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</si>
  <si>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</si>
  <si>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</si>
  <si>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</si>
  <si>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</si>
  <si>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</si>
  <si>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</si>
  <si>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</si>
  <si>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</si>
  <si>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</si>
  <si>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</si>
  <si>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</si>
  <si>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</si>
  <si>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</si>
  <si>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</si>
  <si>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</si>
  <si>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</si>
  <si>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</si>
  <si>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</si>
  <si>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</si>
  <si>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</si>
  <si>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</si>
  <si>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</si>
  <si>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</si>
  <si>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</si>
  <si>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</si>
  <si>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</si>
  <si>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</si>
  <si>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</si>
  <si>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</si>
  <si>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</si>
  <si>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</si>
  <si>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</si>
  <si>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</si>
  <si>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</si>
  <si>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</si>
  <si>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</si>
  <si>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</si>
  <si>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</si>
  <si>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</si>
  <si>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</si>
  <si>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</si>
  <si>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</si>
  <si>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</si>
  <si>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</si>
  <si>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</si>
  <si>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</si>
  <si>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</si>
  <si>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</si>
  <si>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</si>
  <si>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</si>
  <si>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</si>
  <si>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</si>
  <si>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</si>
  <si>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</si>
  <si>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</si>
  <si>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</si>
  <si>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</si>
  <si>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</si>
  <si>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</si>
  <si>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</si>
  <si>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</si>
  <si>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</si>
  <si>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</si>
  <si>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</si>
  <si>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</si>
  <si>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</si>
  <si>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</si>
  <si>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</si>
  <si>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</si>
  <si>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</si>
  <si>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</si>
  <si>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</si>
  <si>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</si>
  <si>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</si>
  <si>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</si>
  <si>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</si>
  <si>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</si>
  <si>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</si>
  <si>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</si>
  <si>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</si>
  <si>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</si>
  <si>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</si>
  <si>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</si>
  <si>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</si>
  <si>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</si>
  <si>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</si>
  <si>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</si>
  <si>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</si>
  <si>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</si>
  <si>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</si>
  <si>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</si>
  <si>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</si>
  <si>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</si>
  <si>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</si>
  <si>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</si>
  <si>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</si>
  <si>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</si>
  <si>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</si>
  <si>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</si>
  <si>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</si>
  <si>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</si>
  <si>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</si>
  <si>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</si>
  <si>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</si>
  <si>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</si>
  <si>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</si>
  <si>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</si>
  <si>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</si>
  <si>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</si>
  <si>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</si>
  <si>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</si>
  <si>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</si>
  <si>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</si>
  <si>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</si>
  <si>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</si>
  <si>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</si>
  <si>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</si>
  <si>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</si>
  <si>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</si>
  <si>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</si>
  <si>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</si>
  <si>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</si>
  <si>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</si>
  <si>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</si>
  <si>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</si>
  <si>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</si>
  <si>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</si>
  <si>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</si>
  <si>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</si>
  <si>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</si>
  <si>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</si>
  <si>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</si>
  <si>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</si>
  <si>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</si>
  <si>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</si>
  <si>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</si>
  <si>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</si>
  <si>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</si>
  <si>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</si>
  <si>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</si>
  <si>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</si>
  <si>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</si>
  <si>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</si>
  <si>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</si>
  <si>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</si>
  <si>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</si>
  <si>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</si>
  <si>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</si>
  <si>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</si>
  <si>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</si>
  <si>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</si>
  <si>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</si>
  <si>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</si>
  <si>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</si>
  <si>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</si>
  <si>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</si>
  <si>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</si>
  <si>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</si>
  <si>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</si>
  <si>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</si>
  <si>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</si>
  <si>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</si>
  <si>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</si>
  <si>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</si>
  <si>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</si>
  <si>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</si>
  <si>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</si>
  <si>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</si>
  <si>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</si>
  <si>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</si>
  <si>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</si>
  <si>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</si>
  <si>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</si>
  <si>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</si>
  <si>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</si>
  <si>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</si>
  <si>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</si>
  <si>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</si>
  <si>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</si>
  <si>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</si>
  <si>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</si>
  <si>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</si>
  <si>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</si>
  <si>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</si>
  <si>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</si>
  <si>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</si>
  <si>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</si>
  <si>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</si>
  <si>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</si>
  <si>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</si>
  <si>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</si>
  <si>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</si>
  <si>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</si>
  <si>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</si>
  <si>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</si>
  <si>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</si>
  <si>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</si>
  <si>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</si>
  <si>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</si>
  <si>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</si>
  <si>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</si>
  <si>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</si>
  <si>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</si>
  <si>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</si>
  <si>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</si>
  <si>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</si>
  <si>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</si>
  <si>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</si>
  <si>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</si>
  <si>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</si>
  <si>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</si>
  <si>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</si>
  <si>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</si>
  <si>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</si>
  <si>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</si>
  <si>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</si>
  <si>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</si>
  <si>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</si>
  <si>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</si>
  <si>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</si>
  <si>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</si>
  <si>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</si>
  <si>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</si>
  <si>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</si>
  <si>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</si>
  <si>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</si>
  <si>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</si>
  <si>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</si>
  <si>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</si>
  <si>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</si>
  <si>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</si>
  <si>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</si>
  <si>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</si>
  <si>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</si>
  <si>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</si>
  <si>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</si>
  <si>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</si>
  <si>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</si>
  <si>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</si>
  <si>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</si>
  <si>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</si>
  <si>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</si>
  <si>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</si>
  <si>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</si>
  <si>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</si>
  <si>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</si>
  <si>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</si>
  <si>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</si>
  <si>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</si>
  <si>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</si>
  <si>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</si>
  <si>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</si>
  <si>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</si>
  <si>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</si>
  <si>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</si>
  <si>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</si>
  <si>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</si>
  <si>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</si>
  <si>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</si>
  <si>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</si>
  <si>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</si>
  <si>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</si>
  <si>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</si>
  <si>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</si>
  <si>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</si>
  <si>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</si>
  <si>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</si>
  <si>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</si>
  <si>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</si>
  <si>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</si>
  <si>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</si>
  <si>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</si>
  <si>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</si>
  <si>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</si>
  <si>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</si>
  <si>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</si>
  <si>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</si>
  <si>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</si>
  <si>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</si>
  <si>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</si>
  <si>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</si>
  <si>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</si>
  <si>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</si>
  <si>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</si>
  <si>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</si>
  <si>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</si>
  <si>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</si>
  <si>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</si>
  <si>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</si>
  <si>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</si>
  <si>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</si>
  <si>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</si>
  <si>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</si>
  <si>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</si>
  <si>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</si>
  <si>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</si>
  <si>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</si>
  <si>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</si>
  <si>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</si>
  <si>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</si>
  <si>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</si>
  <si>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</si>
  <si>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</si>
  <si>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</si>
  <si>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</si>
  <si>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</si>
  <si>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</si>
  <si>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</si>
  <si>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</si>
  <si>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</si>
  <si>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</si>
  <si>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</si>
  <si>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</si>
  <si>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</si>
  <si>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</si>
  <si>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</si>
  <si>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</si>
  <si>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</si>
  <si>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</si>
  <si>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</si>
  <si>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</si>
  <si>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</si>
  <si>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</si>
  <si>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</si>
  <si>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</si>
  <si>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</si>
  <si>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</si>
  <si>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</si>
  <si>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</si>
  <si>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</si>
  <si>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</si>
  <si>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</si>
  <si>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</si>
  <si>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</si>
  <si>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</si>
  <si>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</si>
  <si>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</si>
  <si>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</si>
  <si>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</si>
  <si>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</si>
  <si>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</si>
  <si>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</si>
  <si>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</si>
  <si>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</si>
  <si>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</si>
  <si>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</si>
  <si>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</si>
  <si>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</si>
  <si>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</si>
  <si>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</si>
  <si>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</si>
  <si>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</si>
  <si>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</si>
  <si>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</si>
  <si>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</si>
  <si>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</si>
  <si>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</si>
  <si>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</si>
  <si>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</si>
  <si>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</si>
  <si>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</si>
  <si>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</si>
  <si>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</si>
  <si>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</si>
  <si>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</si>
  <si>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</si>
  <si>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</si>
  <si>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</si>
  <si>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</si>
  <si>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</si>
  <si>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</si>
  <si>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</si>
  <si>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</si>
  <si>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</si>
  <si>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</si>
  <si>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</si>
  <si>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</si>
  <si>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</si>
  <si>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</si>
  <si>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</si>
  <si>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</si>
  <si>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</si>
  <si>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</si>
  <si>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</si>
  <si>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</si>
  <si>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</si>
  <si>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</si>
  <si>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</si>
  <si>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</si>
  <si>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</si>
  <si>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</si>
  <si>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</si>
  <si>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</si>
  <si>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</si>
  <si>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</si>
  <si>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</si>
  <si>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</si>
  <si>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</si>
  <si>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</si>
  <si>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</si>
  <si>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</si>
  <si>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</si>
  <si>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</si>
  <si>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</si>
  <si>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</si>
  <si>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</si>
  <si>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</si>
  <si>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</si>
  <si>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</si>
  <si>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</si>
  <si>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</si>
  <si>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</si>
  <si>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</si>
  <si>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</si>
  <si>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</si>
  <si>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</si>
  <si>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</si>
  <si>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</si>
  <si>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</si>
  <si>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</si>
  <si>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</si>
  <si>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</si>
  <si>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</si>
  <si>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</si>
  <si>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</si>
  <si>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</si>
  <si>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</si>
  <si>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</si>
  <si>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</si>
  <si>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</si>
  <si>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</si>
  <si>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</si>
  <si>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</si>
  <si>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</si>
  <si>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</si>
  <si>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</si>
  <si>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</si>
  <si>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</si>
  <si>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</si>
  <si>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</si>
  <si>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</si>
  <si>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</si>
  <si>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</si>
  <si>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</si>
  <si>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</si>
  <si>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</si>
  <si>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</si>
  <si>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</si>
  <si>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</si>
  <si>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</si>
  <si>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</si>
  <si>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</si>
  <si>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</si>
  <si>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</si>
  <si>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</si>
  <si>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</si>
  <si>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</si>
  <si>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</si>
  <si>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</si>
  <si>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</si>
  <si>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</si>
  <si>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</si>
  <si>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</si>
  <si>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</si>
  <si>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</si>
  <si>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</si>
  <si>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</si>
  <si>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</si>
  <si>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</si>
  <si>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</si>
  <si>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</si>
  <si>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</si>
  <si>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</si>
  <si>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</si>
  <si>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</si>
  <si>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</si>
  <si>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</si>
  <si>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</si>
  <si>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</si>
  <si>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</si>
  <si>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</si>
  <si>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</si>
  <si>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</si>
  <si>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</si>
  <si>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</si>
  <si>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</si>
  <si>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</si>
  <si>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</si>
  <si>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</si>
  <si>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</si>
  <si>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</si>
  <si>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</si>
  <si>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</si>
  <si>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</si>
  <si>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</si>
  <si>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</si>
  <si>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</si>
  <si>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</si>
  <si>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</si>
  <si>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</si>
  <si>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</si>
  <si>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</si>
  <si>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</si>
  <si>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</si>
  <si>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</si>
  <si>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</si>
  <si>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</si>
  <si>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</si>
  <si>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</si>
  <si>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</si>
  <si>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</si>
  <si>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</si>
  <si>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</si>
  <si>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</si>
  <si>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</si>
  <si>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</si>
  <si>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</si>
  <si>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</si>
  <si>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</si>
  <si>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</si>
  <si>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</si>
  <si>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</si>
  <si>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</si>
  <si>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</si>
  <si>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</si>
  <si>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</si>
  <si>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</si>
  <si>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</si>
  <si>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</si>
  <si>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</si>
  <si>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</si>
  <si>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</si>
  <si>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</si>
  <si>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</si>
  <si>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</si>
  <si>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</si>
  <si>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</si>
  <si>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</si>
  <si>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</si>
  <si>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</si>
  <si>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</si>
  <si>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</si>
  <si>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</si>
  <si>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</si>
  <si>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</si>
  <si>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</si>
  <si>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</si>
  <si>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</si>
  <si>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</si>
  <si>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</si>
  <si>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</si>
  <si>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</si>
  <si>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</si>
  <si>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</si>
  <si>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</si>
  <si>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</si>
  <si>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</si>
  <si>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</si>
  <si>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</si>
  <si>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</si>
  <si>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</si>
  <si>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</si>
  <si>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</si>
  <si>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</si>
  <si>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</si>
  <si>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</si>
  <si>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</si>
  <si>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</si>
  <si>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</si>
  <si>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</si>
  <si>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</si>
  <si>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</si>
  <si>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</si>
  <si>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</si>
  <si>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</si>
  <si>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</si>
  <si>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</si>
  <si>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</si>
  <si>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</si>
  <si>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</si>
  <si>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</si>
  <si>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</si>
  <si>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</si>
  <si>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</si>
  <si>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</si>
  <si>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</si>
  <si>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</si>
  <si>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</si>
  <si>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</si>
  <si>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</si>
  <si>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</si>
  <si>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</si>
  <si>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</si>
  <si>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</si>
  <si>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</si>
  <si>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</si>
  <si>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</si>
  <si>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</si>
  <si>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</si>
  <si>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</si>
  <si>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</si>
  <si>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</si>
  <si>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</si>
  <si>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</si>
  <si>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</si>
  <si>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</si>
  <si>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</si>
  <si>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</si>
  <si>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</si>
  <si>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</si>
  <si>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</si>
  <si>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</si>
  <si>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</si>
  <si>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</si>
  <si>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</si>
  <si>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</si>
  <si>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</si>
  <si>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</si>
  <si>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</si>
  <si>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</si>
  <si>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</si>
  <si>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</si>
  <si>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</si>
  <si>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</si>
  <si>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</si>
  <si>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</si>
  <si>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</si>
  <si>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</si>
  <si>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</si>
  <si>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</si>
  <si>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</si>
  <si>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</si>
  <si>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</si>
  <si>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</si>
  <si>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</si>
  <si>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</si>
  <si>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</si>
  <si>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</si>
  <si>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</si>
  <si>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</si>
  <si>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</si>
  <si>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</si>
  <si>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</si>
  <si>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</si>
  <si>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</si>
  <si>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</si>
  <si>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</si>
  <si>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</si>
  <si>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</si>
  <si>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</si>
  <si>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</si>
  <si>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</si>
  <si>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</si>
  <si>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</si>
  <si>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</si>
  <si>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</si>
  <si>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</si>
  <si>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</si>
  <si>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</si>
  <si>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</si>
  <si>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</si>
  <si>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</si>
  <si>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</si>
  <si>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</si>
  <si>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</si>
  <si>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</si>
  <si>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</si>
  <si>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</si>
  <si>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</si>
  <si>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</si>
  <si>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</si>
  <si>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</si>
  <si>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</si>
  <si>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</si>
  <si>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</si>
  <si>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</si>
  <si>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</si>
  <si>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</si>
  <si>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</si>
  <si>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</si>
  <si>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</si>
  <si>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</si>
  <si>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</si>
  <si>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</si>
  <si>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</si>
  <si>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</si>
  <si>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</si>
  <si>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</si>
  <si>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</si>
  <si>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</si>
  <si>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</si>
  <si>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</si>
  <si>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</si>
  <si>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</si>
  <si>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</si>
  <si>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</si>
  <si>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</si>
  <si>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</si>
  <si>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</si>
  <si>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</si>
  <si>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</si>
  <si>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</si>
  <si>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</si>
  <si>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</si>
  <si>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</si>
  <si>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</si>
  <si>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</si>
  <si>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</si>
  <si>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</si>
  <si>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</si>
  <si>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</si>
  <si>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</si>
  <si>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</si>
  <si>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</si>
  <si>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</si>
  <si>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</si>
  <si>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</si>
  <si>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</si>
  <si>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</si>
  <si>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</si>
  <si>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</si>
  <si>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</si>
  <si>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</si>
  <si>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</si>
  <si>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</si>
  <si>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</si>
  <si>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</si>
  <si>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</si>
  <si>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</si>
  <si>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</si>
  <si>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</si>
  <si>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</si>
  <si>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</si>
  <si>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</si>
  <si>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</si>
  <si>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</si>
  <si>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</si>
  <si>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</si>
  <si>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</si>
  <si>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</si>
  <si>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</si>
  <si>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</si>
  <si>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</si>
  <si>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</si>
  <si>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</si>
  <si>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</si>
  <si>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</si>
  <si>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</si>
  <si>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</si>
  <si>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</si>
  <si>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</si>
  <si>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</si>
  <si>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</si>
  <si>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</si>
  <si>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</si>
  <si>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</si>
  <si>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</si>
  <si>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</si>
  <si>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</si>
  <si>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</si>
  <si>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</si>
  <si>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</si>
  <si>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</si>
  <si>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</si>
  <si>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</si>
  <si>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</si>
  <si>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</si>
  <si>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</si>
  <si>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</si>
  <si>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</si>
  <si>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</si>
  <si>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</si>
  <si>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</si>
  <si>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</si>
  <si>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</si>
  <si>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</si>
  <si>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</si>
  <si>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</si>
  <si>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</si>
  <si>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</si>
  <si>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</si>
  <si>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</si>
  <si>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</si>
  <si>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</si>
  <si>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</si>
  <si>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</si>
  <si>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</si>
  <si>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</si>
  <si>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</si>
  <si>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</si>
  <si>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</si>
  <si>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</si>
  <si>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</si>
  <si>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</si>
  <si>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</si>
  <si>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</si>
  <si>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</si>
  <si>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</si>
  <si>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</si>
  <si>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</si>
  <si>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</si>
  <si>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</si>
  <si>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</si>
  <si>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</si>
  <si>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</si>
  <si>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</si>
  <si>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</si>
  <si>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</si>
  <si>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</si>
  <si>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</si>
  <si>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</si>
  <si>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</si>
  <si>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</si>
  <si>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</si>
  <si>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</si>
  <si>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</si>
  <si>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</si>
  <si>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</si>
  <si>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</si>
  <si>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</si>
  <si>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</si>
  <si>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</si>
  <si>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</si>
  <si>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</si>
  <si>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</si>
  <si>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</si>
  <si>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</si>
  <si>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</si>
  <si>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</si>
  <si>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</si>
  <si>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</si>
  <si>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</si>
  <si>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</si>
  <si>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</si>
  <si>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</si>
  <si>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</si>
  <si>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</si>
  <si>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</si>
  <si>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</si>
  <si>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</si>
  <si>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</si>
  <si>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</si>
  <si>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</si>
  <si>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</si>
  <si>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</si>
  <si>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</si>
  <si>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</si>
  <si>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</si>
  <si>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</si>
  <si>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</si>
  <si>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</si>
  <si>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</si>
  <si>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</si>
  <si>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</si>
  <si>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</si>
  <si>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</si>
  <si>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</si>
  <si>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</si>
  <si>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</si>
  <si>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</si>
  <si>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</si>
  <si>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</si>
  <si>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</si>
  <si>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</si>
  <si>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</si>
  <si>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</si>
  <si>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</si>
  <si>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</si>
  <si>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</si>
  <si>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</si>
  <si>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</si>
  <si>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</si>
  <si>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</si>
  <si>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</si>
  <si>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</si>
  <si>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</si>
  <si>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</si>
  <si>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</si>
  <si>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</si>
  <si>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</si>
  <si>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</si>
  <si>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</si>
  <si>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</si>
  <si>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</si>
  <si>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</si>
  <si>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</si>
  <si>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</si>
  <si>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</si>
  <si>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</si>
  <si>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</si>
  <si>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</si>
  <si>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</si>
  <si>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</si>
  <si>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</si>
  <si>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</si>
  <si>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</si>
  <si>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</si>
  <si>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</si>
  <si>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</si>
  <si>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</si>
  <si>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</si>
  <si>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</si>
  <si>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</si>
  <si>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</si>
  <si>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</si>
  <si>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</si>
  <si>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</si>
  <si>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</si>
  <si>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</si>
  <si>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</si>
  <si>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</si>
  <si>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</si>
  <si>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</si>
  <si>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</si>
  <si>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</si>
  <si>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</si>
  <si>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</si>
  <si>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</si>
  <si>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</si>
  <si>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</si>
  <si>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</si>
  <si>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</si>
  <si>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</si>
  <si>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</si>
  <si>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</si>
  <si>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</si>
  <si>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</si>
  <si>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</si>
  <si>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</si>
  <si>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</si>
  <si>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</si>
  <si>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</si>
  <si>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</si>
  <si>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</si>
  <si>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</si>
  <si>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</si>
  <si>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</si>
  <si>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</si>
  <si>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</si>
  <si>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</si>
  <si>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</si>
  <si>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</si>
  <si>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</si>
  <si>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</si>
  <si>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</si>
  <si>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</si>
  <si>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</si>
  <si>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</si>
  <si>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</si>
  <si>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</si>
  <si>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</si>
  <si>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</si>
  <si>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</si>
  <si>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</si>
  <si>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</si>
  <si>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</si>
  <si>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</si>
  <si>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</si>
  <si>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</si>
  <si>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</si>
  <si>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</si>
  <si>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</si>
  <si>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</si>
  <si>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</si>
  <si>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</si>
  <si>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</si>
  <si>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</si>
  <si>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</si>
  <si>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</si>
  <si>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</si>
  <si>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</si>
  <si>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</si>
  <si>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</si>
  <si>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</si>
  <si>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</si>
  <si>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</si>
  <si>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</si>
  <si>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</si>
  <si>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</si>
  <si>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</si>
  <si>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</si>
  <si>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</si>
  <si>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</si>
  <si>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</si>
  <si>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</si>
  <si>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</si>
  <si>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</si>
  <si>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</si>
  <si>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</si>
  <si>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</si>
  <si>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</si>
  <si>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</si>
  <si>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</si>
  <si>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</si>
  <si>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</si>
  <si>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</si>
  <si>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</si>
  <si>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</si>
  <si>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</si>
  <si>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</si>
  <si>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</si>
  <si>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</si>
  <si>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</si>
  <si>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</si>
  <si>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</si>
  <si>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</si>
  <si>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</si>
  <si>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</si>
  <si>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</si>
  <si>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</si>
  <si>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</si>
  <si>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</si>
  <si>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</si>
  <si>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</si>
  <si>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</si>
  <si>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</si>
  <si>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</si>
  <si>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</si>
  <si>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</si>
  <si>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</si>
  <si>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</si>
  <si>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</si>
  <si>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</si>
  <si>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</si>
  <si>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</si>
  <si>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</si>
  <si>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</si>
  <si>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</si>
  <si>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</si>
  <si>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</si>
  <si>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</si>
  <si>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</si>
  <si>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</si>
  <si>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</si>
  <si>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</si>
  <si>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</si>
  <si>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</si>
  <si>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</si>
  <si>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</si>
  <si>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</si>
  <si>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</si>
  <si>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</si>
  <si>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</si>
  <si>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</si>
  <si>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</si>
  <si>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</si>
  <si>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</si>
  <si>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</si>
  <si>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</si>
  <si>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</si>
  <si>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</si>
  <si>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</si>
  <si>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</si>
  <si>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</si>
  <si>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</si>
  <si>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</si>
  <si>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</si>
  <si>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</si>
  <si>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</si>
  <si>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</si>
  <si>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</si>
  <si>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</si>
  <si>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</si>
  <si>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</si>
  <si>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</si>
  <si>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</si>
  <si>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</si>
  <si>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</si>
  <si>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</si>
  <si>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</si>
  <si>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</si>
  <si>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</si>
  <si>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</si>
  <si>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</si>
  <si>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</si>
  <si>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</si>
  <si>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</si>
  <si>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</si>
  <si>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</si>
  <si>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</si>
  <si>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</si>
  <si>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</si>
  <si>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</si>
  <si>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</si>
  <si>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</si>
  <si>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</si>
  <si>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</si>
  <si>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</si>
  <si>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</si>
  <si>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</si>
  <si>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</si>
  <si>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</si>
  <si>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</si>
  <si>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</si>
  <si>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</si>
  <si>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</si>
  <si>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</si>
  <si>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</si>
  <si>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</si>
  <si>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</si>
  <si>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</si>
  <si>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</si>
  <si>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</si>
  <si>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</si>
  <si>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</si>
  <si>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</si>
  <si>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</si>
  <si>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</si>
  <si>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</si>
  <si>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</si>
  <si>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</si>
  <si>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</si>
  <si>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</si>
  <si>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</si>
  <si>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</si>
  <si>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</si>
  <si>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</si>
  <si>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</si>
  <si>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</si>
  <si>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</si>
  <si>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</si>
  <si>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</si>
  <si>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</si>
  <si>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</si>
  <si>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</si>
  <si>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</si>
  <si>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</si>
  <si>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</si>
  <si>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</si>
  <si>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</si>
  <si>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</si>
  <si>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</si>
  <si>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</si>
  <si>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</si>
  <si>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</si>
  <si>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</si>
  <si>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</si>
  <si>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</si>
  <si>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</si>
  <si>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</si>
  <si>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</si>
  <si>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</si>
  <si>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</si>
  <si>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</si>
  <si>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</si>
  <si>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</si>
  <si>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</si>
  <si>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</si>
  <si>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</si>
  <si>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</si>
  <si>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</si>
  <si>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</si>
  <si>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</si>
  <si>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</si>
  <si>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</si>
  <si>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</si>
  <si>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</si>
  <si>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</si>
  <si>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</si>
  <si>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</si>
  <si>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</si>
  <si>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</si>
  <si>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</si>
  <si>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</si>
  <si>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</si>
  <si>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</si>
  <si>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</si>
  <si>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</si>
  <si>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</si>
  <si>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</si>
  <si>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</si>
  <si>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</si>
  <si>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</si>
  <si>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</si>
  <si>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</si>
  <si>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</si>
  <si>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</si>
  <si>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</si>
  <si>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</si>
  <si>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</si>
  <si>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</si>
  <si>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</si>
  <si>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</si>
  <si>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</si>
  <si>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</si>
  <si>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</si>
  <si>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</si>
  <si>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</si>
  <si>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</si>
  <si>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</si>
  <si>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</si>
  <si>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</si>
  <si>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</si>
  <si>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</si>
  <si>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</si>
  <si>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</si>
  <si>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</si>
  <si>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</si>
  <si>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</si>
  <si>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</si>
  <si>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</si>
  <si>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</si>
  <si>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</si>
  <si>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</si>
  <si>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</si>
  <si>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</si>
  <si>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</si>
  <si>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</si>
  <si>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</si>
  <si>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</si>
  <si>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</si>
  <si>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</si>
  <si>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</si>
  <si>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</si>
  <si>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</si>
  <si>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</si>
  <si>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</si>
  <si>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</si>
  <si>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</si>
  <si>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</si>
  <si>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</si>
  <si>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</si>
  <si>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</si>
  <si>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</si>
  <si>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</si>
  <si>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</si>
  <si>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</si>
  <si>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</si>
  <si>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</si>
  <si>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</si>
  <si>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</si>
  <si>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</si>
  <si>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</si>
  <si>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</si>
  <si>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</si>
  <si>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</si>
  <si>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</si>
  <si>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</si>
  <si>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</si>
  <si>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</si>
  <si>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</si>
  <si>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</si>
  <si>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</si>
  <si>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</si>
  <si>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</si>
  <si>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</si>
  <si>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</si>
  <si>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</si>
  <si>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</si>
  <si>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</si>
  <si>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</si>
  <si>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</si>
  <si>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</si>
  <si>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</si>
  <si>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</si>
  <si>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</si>
  <si>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</si>
  <si>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</si>
  <si>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</si>
  <si>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</si>
  <si>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</si>
  <si>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</si>
  <si>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</si>
  <si>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</si>
  <si>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</si>
  <si>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</si>
  <si>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</si>
  <si>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</si>
  <si>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</si>
  <si>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</si>
  <si>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</si>
  <si>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</si>
  <si>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</si>
  <si>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</si>
  <si>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</si>
  <si>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</si>
  <si>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</si>
  <si>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</si>
  <si>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</si>
  <si>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</si>
  <si>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</si>
  <si>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</si>
  <si>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</si>
  <si>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</si>
  <si>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</si>
  <si>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</si>
  <si>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</si>
  <si>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</si>
  <si>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</si>
  <si>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</si>
  <si>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</si>
  <si>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</si>
  <si>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</si>
  <si>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</si>
  <si>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</si>
  <si>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</si>
  <si>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</si>
  <si>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</si>
  <si>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</si>
  <si>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</si>
  <si>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</si>
  <si>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</si>
  <si>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</si>
  <si>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</si>
  <si>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</si>
  <si>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</si>
  <si>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</si>
  <si>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</si>
  <si>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</si>
  <si>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</si>
  <si>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</si>
  <si>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</si>
  <si>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</si>
  <si>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</si>
  <si>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</si>
  <si>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</si>
  <si>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</si>
  <si>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</si>
  <si>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</si>
  <si>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</si>
  <si>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</si>
  <si>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</si>
  <si>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</si>
  <si>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</si>
  <si>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</si>
  <si>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</si>
  <si>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</si>
  <si>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</si>
  <si>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</si>
  <si>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</si>
  <si>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</si>
  <si>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</si>
  <si>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</si>
  <si>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</si>
  <si>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</si>
  <si>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</si>
  <si>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</si>
  <si>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</si>
  <si>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</si>
  <si>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</si>
  <si>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</si>
  <si>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</si>
  <si>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</si>
  <si>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</si>
  <si>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</si>
  <si>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</si>
  <si>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</si>
  <si>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</si>
  <si>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</si>
  <si>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</si>
  <si>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</si>
  <si>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</si>
  <si>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</si>
  <si>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</si>
  <si>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</si>
  <si>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</si>
  <si>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</si>
  <si>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</si>
  <si>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</si>
  <si>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</si>
  <si>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</si>
  <si>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</si>
  <si>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</si>
  <si>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</si>
  <si>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</si>
  <si>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</si>
  <si>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</si>
  <si>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</si>
  <si>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</si>
  <si>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</si>
  <si>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</si>
  <si>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</si>
  <si>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</si>
  <si>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</si>
  <si>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</si>
  <si>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</si>
  <si>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</si>
  <si>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</si>
  <si>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</si>
  <si>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</si>
  <si>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</si>
  <si>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</si>
  <si>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</si>
  <si>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</si>
  <si>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</si>
  <si>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</si>
  <si>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</si>
  <si>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</si>
  <si>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</si>
  <si>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</si>
  <si>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</si>
  <si>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</si>
  <si>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</si>
  <si>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</si>
  <si>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</si>
  <si>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</si>
  <si>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</si>
  <si>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</si>
  <si>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</si>
  <si>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</si>
  <si>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</si>
  <si>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</si>
  <si>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</si>
  <si>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</si>
  <si>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</si>
  <si>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</si>
  <si>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</si>
  <si>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</si>
  <si>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</si>
  <si>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</si>
  <si>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</si>
  <si>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</si>
  <si>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</si>
  <si>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</si>
  <si>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</si>
  <si>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</si>
  <si>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</si>
  <si>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</si>
  <si>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</si>
  <si>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</si>
  <si>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</si>
  <si>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</si>
  <si>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</si>
  <si>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</si>
  <si>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</si>
  <si>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</si>
  <si>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</si>
  <si>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</si>
  <si>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</si>
  <si>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</si>
  <si>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</si>
  <si>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</si>
  <si>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</si>
  <si>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</si>
  <si>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</si>
  <si>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</si>
  <si>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</si>
  <si>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</si>
  <si>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</si>
  <si>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</si>
  <si>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</si>
  <si>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</si>
  <si>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</si>
  <si>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</si>
  <si>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</si>
  <si>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</si>
  <si>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</si>
  <si>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</si>
  <si>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</si>
  <si>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</si>
  <si>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</si>
  <si>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</si>
  <si>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</si>
  <si>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</si>
  <si>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</si>
  <si>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</si>
  <si>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</si>
  <si>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</si>
  <si>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</si>
  <si>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</si>
  <si>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</si>
  <si>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</si>
  <si>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</si>
  <si>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</si>
  <si>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</si>
  <si>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</si>
  <si>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</si>
  <si>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</si>
  <si>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</si>
  <si>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</si>
  <si>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</si>
  <si>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</si>
  <si>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</si>
  <si>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</si>
  <si>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</si>
  <si>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</si>
  <si>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</si>
  <si>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</si>
  <si>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</si>
  <si>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</si>
  <si>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</si>
  <si>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</si>
  <si>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</si>
  <si>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</si>
  <si>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</si>
  <si>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</si>
  <si>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</si>
  <si>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</si>
  <si>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</si>
  <si>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</si>
  <si>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</si>
  <si>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</si>
  <si>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</si>
  <si>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</si>
  <si>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</si>
  <si>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</si>
  <si>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</si>
  <si>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</si>
  <si>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</si>
  <si>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</si>
  <si>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</si>
  <si>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</si>
  <si>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</si>
  <si>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</si>
  <si>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</si>
  <si>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</si>
  <si>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</si>
  <si>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</si>
  <si>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</si>
  <si>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</si>
  <si>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</si>
  <si>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</si>
  <si>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</si>
  <si>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</si>
  <si>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</si>
  <si>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</si>
  <si>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</si>
  <si>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</si>
  <si>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</si>
  <si>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</si>
  <si>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</si>
  <si>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</si>
  <si>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</si>
  <si>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</si>
  <si>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</si>
  <si>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</si>
  <si>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</si>
  <si>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</si>
  <si>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</si>
  <si>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</si>
  <si>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</si>
  <si>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</si>
  <si>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</si>
  <si>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</si>
  <si>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</si>
  <si>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</si>
  <si>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</si>
  <si>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</si>
  <si>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</si>
  <si>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</si>
  <si>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</si>
  <si>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</si>
  <si>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</si>
  <si>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</si>
  <si>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</si>
  <si>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</si>
  <si>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</si>
  <si>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</si>
  <si>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</si>
  <si>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</si>
  <si>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</si>
  <si>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</si>
  <si>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</si>
  <si>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</si>
  <si>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</si>
  <si>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</si>
  <si>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</si>
  <si>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</si>
  <si>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</si>
  <si>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</si>
  <si>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</si>
  <si>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</si>
  <si>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</si>
  <si>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</si>
  <si>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</si>
  <si>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</si>
  <si>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</si>
  <si>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</si>
  <si>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</si>
  <si>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</si>
  <si>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</si>
  <si>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</si>
  <si>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</si>
  <si>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</si>
  <si>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</si>
  <si>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</si>
  <si>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</si>
  <si>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</si>
  <si>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</si>
  <si>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</si>
  <si>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</si>
  <si>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</si>
  <si>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</si>
  <si>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</si>
  <si>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</si>
  <si>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</si>
  <si>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</si>
  <si>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</si>
  <si>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</si>
  <si>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</si>
  <si>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</si>
  <si>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</si>
  <si>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</si>
  <si>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</si>
  <si>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</si>
  <si>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</si>
  <si>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</si>
  <si>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</si>
  <si>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</si>
  <si>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</si>
  <si>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</si>
  <si>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</si>
  <si>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</si>
  <si>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</si>
  <si>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</si>
  <si>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</si>
  <si>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</si>
  <si>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</si>
  <si>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</si>
  <si>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</si>
  <si>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</si>
  <si>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</si>
  <si>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</si>
  <si>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</si>
  <si>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</si>
  <si>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</si>
  <si>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</si>
  <si>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</si>
  <si>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</si>
  <si>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</si>
  <si>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</si>
  <si>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</si>
  <si>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</si>
  <si>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</si>
  <si>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</si>
  <si>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</si>
  <si>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</si>
  <si>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</si>
  <si>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</si>
  <si>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</si>
  <si>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</si>
  <si>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</si>
  <si>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</si>
  <si>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</si>
  <si>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</si>
  <si>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</si>
  <si>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</si>
  <si>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</si>
  <si>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</si>
  <si>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</si>
  <si>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</si>
  <si>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</si>
  <si>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</si>
  <si>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</si>
  <si>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</si>
  <si>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</si>
  <si>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</si>
  <si>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</si>
  <si>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</si>
  <si>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</si>
  <si>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</si>
  <si>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</si>
  <si>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</si>
  <si>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</si>
  <si>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</si>
  <si>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</si>
  <si>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</si>
  <si>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</si>
  <si>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</si>
  <si>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</si>
  <si>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</si>
  <si>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</si>
  <si>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</si>
  <si>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</si>
  <si>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</si>
  <si>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</si>
  <si>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</si>
  <si>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</si>
  <si>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</si>
  <si>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</si>
  <si>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</si>
  <si>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</si>
  <si>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</si>
  <si>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</si>
  <si>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</si>
  <si>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</si>
  <si>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</si>
  <si>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</si>
  <si>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</si>
  <si>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</si>
  <si>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</si>
  <si>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</si>
  <si>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</si>
  <si>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</si>
  <si>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</si>
  <si>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</si>
  <si>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</si>
  <si>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</si>
  <si>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</si>
  <si>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</si>
  <si>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</si>
  <si>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</si>
  <si>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</si>
  <si>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</si>
  <si>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</si>
  <si>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</si>
  <si>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</si>
  <si>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</si>
  <si>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</si>
  <si>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</si>
  <si>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</si>
  <si>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</si>
  <si>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</si>
  <si>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</si>
  <si>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</si>
  <si>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</si>
  <si>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</si>
  <si>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</si>
  <si>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</si>
  <si>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</si>
  <si>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</si>
  <si>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</si>
  <si>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</si>
  <si>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</si>
  <si>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</si>
  <si>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</si>
  <si>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</si>
  <si>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</si>
  <si>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</si>
  <si>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</si>
  <si>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</si>
  <si>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</si>
  <si>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</si>
  <si>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</si>
  <si>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</si>
  <si>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</si>
  <si>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</si>
  <si>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</si>
  <si>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</si>
  <si>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</si>
  <si>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</si>
  <si>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</si>
  <si>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</si>
  <si>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</si>
  <si>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</si>
  <si>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</si>
  <si>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</si>
  <si>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</si>
  <si>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</si>
  <si>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</si>
  <si>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</si>
  <si>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</si>
  <si>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</si>
  <si>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</si>
  <si>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</si>
  <si>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</si>
  <si>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</si>
  <si>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</si>
  <si>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</si>
  <si>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</si>
  <si>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</si>
  <si>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</si>
  <si>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</si>
  <si>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</si>
  <si>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</si>
  <si>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</si>
  <si>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</si>
  <si>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</si>
  <si>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</si>
  <si>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</si>
  <si>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</si>
  <si>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</si>
  <si>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</si>
  <si>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</si>
  <si>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</si>
  <si>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</si>
  <si>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</si>
  <si>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</si>
  <si>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</si>
  <si>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</si>
  <si>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</si>
  <si>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</si>
  <si>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</si>
  <si>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</si>
  <si>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</si>
  <si>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</si>
  <si>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</si>
  <si>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</si>
  <si>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</si>
  <si>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</si>
  <si>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</si>
  <si>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</si>
  <si>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</si>
  <si>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</si>
  <si>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</si>
  <si>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</si>
  <si>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</si>
  <si>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</si>
  <si>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</si>
  <si>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</si>
  <si>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</si>
  <si>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</si>
  <si>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</si>
  <si>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</si>
  <si>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</si>
  <si>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</si>
  <si>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</si>
  <si>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</si>
  <si>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</si>
  <si>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</si>
  <si>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</si>
  <si>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</si>
  <si>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</si>
  <si>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</si>
  <si>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</si>
  <si>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</si>
  <si>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</si>
  <si>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</si>
  <si>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</si>
  <si>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</si>
  <si>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</si>
  <si>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</si>
  <si>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</si>
  <si>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</si>
  <si>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</si>
  <si>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</si>
  <si>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</si>
  <si>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</si>
  <si>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</si>
  <si>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</si>
  <si>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</si>
  <si>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</si>
  <si>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</si>
  <si>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</si>
  <si>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</si>
  <si>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</si>
  <si>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</si>
  <si>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</si>
  <si>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</si>
  <si>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</si>
  <si>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</si>
  <si>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</si>
  <si>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</si>
  <si>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</si>
  <si>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</si>
  <si>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</si>
  <si>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</si>
  <si>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</si>
  <si>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</si>
  <si>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</si>
  <si>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</si>
  <si>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</si>
  <si>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</si>
  <si>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</si>
  <si>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</si>
  <si>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</si>
  <si>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</si>
  <si>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</si>
  <si>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</si>
  <si>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</si>
  <si>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</si>
  <si>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</si>
  <si>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</si>
  <si>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</si>
  <si>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</si>
  <si>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</si>
  <si>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</si>
  <si>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</si>
  <si>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</si>
  <si>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</si>
  <si>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</si>
  <si>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</si>
  <si>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</si>
  <si>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</si>
  <si>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</si>
  <si>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</si>
  <si>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</si>
  <si>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</si>
  <si>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</si>
  <si>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</si>
  <si>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</si>
  <si>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</si>
  <si>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</si>
  <si>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</si>
  <si>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</si>
  <si>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</si>
  <si>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</si>
  <si>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</si>
  <si>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</si>
  <si>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</si>
  <si>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</si>
  <si>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</si>
  <si>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</si>
  <si>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</si>
  <si>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</si>
  <si>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</si>
  <si>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</si>
  <si>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</si>
  <si>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</si>
  <si>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</si>
  <si>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</si>
  <si>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</si>
  <si>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</si>
  <si>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</si>
  <si>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</si>
  <si>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</si>
  <si>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</si>
  <si>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</si>
  <si>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</si>
  <si>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</si>
  <si>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</si>
  <si>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</si>
  <si>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</si>
  <si>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</si>
  <si>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</si>
  <si>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</si>
  <si>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</si>
  <si>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</si>
  <si>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</si>
  <si>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</si>
  <si>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</si>
  <si>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</si>
  <si>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</si>
  <si>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</si>
  <si>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</si>
  <si>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</si>
  <si>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</si>
  <si>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</si>
  <si>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</si>
  <si>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</si>
  <si>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</si>
  <si>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</si>
  <si>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</si>
  <si>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</si>
  <si>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</si>
  <si>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</si>
  <si>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</si>
  <si>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</si>
  <si>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</si>
  <si>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</si>
  <si>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</si>
  <si>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</si>
  <si>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</si>
  <si>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</si>
  <si>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</si>
  <si>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</si>
  <si>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</si>
  <si>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</si>
  <si>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</si>
  <si>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</si>
  <si>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</si>
  <si>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</si>
  <si>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</si>
  <si>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</si>
  <si>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</si>
  <si>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</si>
  <si>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</si>
  <si>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</si>
  <si>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</si>
  <si>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</si>
  <si>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</si>
  <si>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</si>
  <si>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</si>
  <si>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</si>
  <si>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</si>
  <si>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</si>
  <si>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</si>
  <si>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</si>
  <si>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</si>
  <si>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</si>
  <si>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</si>
  <si>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</si>
  <si>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</si>
  <si>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</si>
  <si>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</si>
  <si>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</si>
  <si>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</si>
  <si>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</si>
  <si>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</si>
  <si>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</si>
  <si>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</si>
  <si>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</si>
  <si>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</si>
  <si>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</si>
  <si>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</si>
  <si>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</si>
  <si>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</si>
  <si>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</si>
  <si>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</si>
  <si>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</si>
  <si>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</si>
  <si>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</si>
  <si>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</si>
  <si>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</si>
  <si>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</si>
  <si>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</si>
  <si>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</si>
  <si>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</si>
  <si>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</si>
  <si>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</si>
  <si>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</si>
  <si>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</si>
  <si>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</si>
  <si>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</si>
  <si>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</si>
  <si>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</si>
  <si>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</si>
  <si>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</si>
  <si>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</si>
  <si>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</si>
  <si>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</si>
  <si>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</si>
  <si>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</si>
  <si>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</si>
  <si>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</si>
  <si>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</si>
  <si>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</si>
  <si>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</si>
  <si>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</si>
  <si>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</si>
  <si>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</si>
  <si>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</si>
  <si>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</si>
  <si>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</si>
  <si>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</si>
  <si>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</si>
  <si>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</si>
  <si>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</si>
  <si>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</si>
  <si>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</si>
  <si>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</si>
  <si>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</si>
  <si>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</si>
  <si>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</si>
  <si>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</si>
  <si>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</si>
  <si>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</si>
  <si>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</si>
  <si>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</si>
  <si>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</si>
  <si>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</si>
  <si>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</si>
  <si>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</si>
  <si>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</si>
  <si>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</si>
  <si>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</si>
  <si>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</si>
  <si>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</si>
  <si>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</si>
  <si>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</si>
  <si>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</si>
  <si>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</si>
  <si>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</si>
  <si>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</si>
  <si>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</si>
  <si>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</si>
  <si>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</si>
  <si>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</si>
  <si>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</si>
  <si>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</si>
  <si>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</si>
  <si>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</si>
  <si>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</si>
  <si>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</si>
  <si>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</si>
  <si>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</si>
  <si>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</si>
  <si>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</si>
  <si>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</si>
  <si>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</si>
  <si>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</si>
  <si>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</si>
  <si>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</si>
  <si>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</si>
  <si>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</si>
  <si>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</si>
  <si>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</si>
  <si>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</si>
  <si>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</si>
  <si>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</si>
  <si>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</si>
  <si>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</si>
  <si>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</si>
  <si>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</si>
  <si>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</si>
  <si>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</si>
  <si>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</si>
  <si>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</si>
  <si>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</si>
  <si>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</si>
  <si>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</si>
  <si>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</si>
  <si>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</si>
  <si>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</si>
  <si>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</si>
  <si>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</si>
  <si>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</si>
  <si>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</si>
  <si>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</si>
  <si>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</si>
  <si>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</si>
  <si>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</si>
  <si>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</si>
  <si>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</si>
  <si>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</si>
  <si>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</si>
  <si>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</si>
  <si>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</si>
  <si>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</si>
  <si>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</si>
  <si>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</si>
  <si>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</si>
  <si>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</si>
  <si>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</si>
  <si>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</si>
  <si>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</si>
  <si>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</si>
  <si>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</si>
  <si>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</si>
  <si>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</si>
  <si>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</si>
  <si>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</si>
  <si>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</si>
  <si>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</si>
  <si>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</si>
  <si>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</si>
  <si>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</si>
  <si>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</si>
  <si>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</si>
  <si>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</si>
  <si>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</si>
  <si>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</si>
  <si>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</si>
  <si>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</si>
  <si>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</si>
  <si>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</si>
  <si>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</si>
  <si>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</si>
  <si>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</si>
  <si>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</si>
  <si>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</si>
  <si>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</si>
  <si>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</si>
  <si>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</si>
  <si>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</si>
  <si>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</si>
  <si>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</si>
  <si>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</si>
  <si>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</si>
  <si>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</si>
  <si>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</si>
  <si>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</si>
  <si>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</si>
  <si>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</si>
  <si>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</si>
  <si>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</si>
  <si>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</si>
  <si>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</si>
  <si>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</si>
  <si>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</si>
  <si>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</si>
  <si>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</si>
  <si>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</si>
  <si>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</si>
  <si>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</si>
  <si>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</si>
  <si>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</si>
  <si>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</si>
  <si>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</si>
  <si>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</si>
  <si>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</si>
  <si>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</si>
  <si>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</si>
  <si>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</si>
  <si>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</si>
  <si>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</si>
  <si>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</si>
  <si>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</si>
  <si>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</si>
  <si>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</si>
  <si>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</si>
  <si>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</si>
  <si>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</si>
  <si>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</si>
  <si>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</si>
  <si>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</si>
  <si>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</si>
  <si>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</si>
  <si>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</si>
  <si>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</si>
  <si>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</si>
  <si>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</si>
  <si>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</si>
  <si>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</si>
  <si>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</si>
  <si>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</si>
  <si>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</si>
  <si>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</si>
  <si>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</si>
  <si>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</si>
  <si>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</si>
  <si>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</si>
  <si>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</si>
  <si>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</si>
  <si>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</si>
  <si>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</si>
  <si>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</si>
  <si>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</si>
  <si>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</si>
  <si>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</si>
  <si>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</si>
  <si>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</si>
  <si>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</si>
  <si>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</si>
  <si>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</si>
  <si>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</si>
  <si>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</si>
  <si>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</si>
  <si>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</si>
  <si>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</si>
  <si>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</si>
  <si>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</si>
  <si>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</si>
  <si>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</si>
  <si>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</si>
  <si>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</si>
  <si>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</si>
  <si>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</si>
  <si>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</si>
  <si>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</si>
  <si>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</si>
  <si>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</si>
  <si>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</si>
  <si>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</si>
  <si>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</si>
  <si>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</si>
  <si>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</si>
  <si>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</si>
  <si>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</si>
  <si>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</si>
  <si>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</si>
  <si>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</si>
  <si>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</si>
  <si>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</si>
  <si>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</si>
  <si>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</si>
  <si>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</si>
  <si>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</si>
  <si>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</si>
  <si>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</si>
  <si>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</si>
  <si>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</si>
  <si>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</si>
  <si>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</si>
  <si>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</si>
  <si>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</si>
  <si>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</si>
  <si>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</si>
  <si>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</si>
  <si>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</si>
  <si>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</si>
  <si>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</si>
  <si>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</si>
  <si>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</si>
  <si>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</si>
  <si>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</si>
  <si>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</si>
  <si>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</si>
  <si>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</si>
  <si>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</si>
  <si>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</si>
  <si>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</si>
  <si>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</si>
  <si>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</si>
  <si>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</si>
  <si>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</si>
  <si>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</si>
  <si>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</si>
  <si>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</si>
  <si>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</si>
  <si>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</si>
  <si>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</si>
  <si>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</si>
  <si>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</si>
  <si>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</si>
  <si>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</si>
  <si>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</si>
  <si>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</si>
  <si>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</si>
  <si>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</si>
  <si>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</si>
  <si>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</si>
  <si>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</si>
  <si>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</si>
  <si>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</si>
  <si>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</si>
  <si>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</si>
  <si>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</si>
  <si>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</si>
  <si>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</si>
  <si>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</si>
  <si>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</si>
  <si>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</si>
  <si>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</si>
  <si>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</si>
  <si>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</si>
  <si>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</si>
  <si>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</si>
  <si>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</si>
  <si>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</si>
  <si>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</si>
  <si>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</si>
  <si>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</si>
  <si>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</si>
  <si>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</si>
  <si>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</si>
  <si>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</si>
  <si>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</si>
  <si>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</si>
  <si>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</si>
  <si>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</si>
  <si>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</si>
  <si>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</si>
  <si>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</si>
  <si>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</si>
  <si>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</si>
  <si>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</si>
  <si>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</si>
  <si>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</si>
  <si>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</si>
  <si>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</si>
  <si>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</si>
  <si>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</si>
  <si>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</si>
  <si>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</si>
  <si>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</si>
  <si>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</si>
  <si>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</si>
  <si>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</si>
  <si>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</si>
  <si>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</si>
  <si>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</si>
  <si>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</si>
  <si>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</si>
  <si>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</si>
  <si>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</si>
  <si>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</si>
  <si>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</si>
  <si>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</si>
  <si>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</si>
  <si>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</si>
  <si>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</si>
  <si>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</si>
  <si>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</si>
  <si>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</si>
  <si>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</si>
  <si>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</si>
  <si>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</si>
  <si>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</si>
  <si>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</si>
  <si>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</si>
  <si>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</si>
  <si>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</si>
  <si>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</si>
  <si>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</si>
  <si>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</si>
  <si>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</si>
  <si>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</si>
  <si>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</si>
  <si>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</si>
  <si>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</si>
  <si>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</si>
  <si>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</si>
  <si>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</si>
  <si>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</si>
  <si>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</si>
  <si>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</si>
  <si>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</si>
  <si>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</si>
  <si>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</si>
  <si>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</si>
  <si>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</si>
  <si>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</si>
  <si>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</si>
  <si>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</si>
  <si>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</si>
  <si>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</si>
  <si>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</si>
  <si>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</si>
  <si>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</si>
  <si>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</si>
  <si>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</si>
  <si>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</si>
  <si>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</si>
  <si>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</si>
  <si>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</si>
  <si>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</si>
  <si>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</si>
  <si>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</si>
  <si>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</si>
  <si>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</si>
  <si>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</si>
  <si>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</si>
  <si>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</si>
  <si>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</si>
  <si>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</si>
  <si>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</si>
  <si>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</si>
  <si>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</si>
  <si>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</si>
  <si>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</si>
  <si>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</si>
  <si>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</si>
  <si>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</si>
  <si>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</si>
  <si>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</si>
  <si>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</si>
  <si>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</si>
  <si>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</si>
  <si>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</si>
  <si>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</si>
  <si>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</si>
  <si>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</si>
  <si>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</si>
  <si>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</si>
  <si>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</si>
  <si>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</si>
  <si>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</si>
  <si>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</si>
  <si>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</si>
  <si>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</si>
  <si>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</si>
  <si>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</si>
  <si>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</si>
  <si>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</si>
  <si>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</si>
  <si>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</si>
  <si>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</si>
  <si>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</si>
  <si>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</si>
  <si>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</si>
  <si>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</si>
  <si>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</si>
  <si>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</si>
  <si>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</si>
  <si>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</si>
  <si>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</si>
  <si>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</si>
  <si>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</si>
  <si>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</si>
  <si>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</si>
  <si>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</si>
  <si>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</si>
  <si>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</si>
  <si>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</si>
  <si>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</si>
  <si>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</si>
  <si>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</si>
  <si>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</si>
  <si>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</si>
  <si>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</si>
  <si>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</si>
  <si>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</si>
  <si>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</si>
  <si>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</si>
  <si>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</si>
  <si>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</si>
  <si>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</si>
  <si>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</si>
  <si>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</si>
  <si>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</si>
  <si>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</si>
  <si>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</si>
  <si>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</si>
  <si>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</si>
  <si>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</si>
  <si>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</si>
  <si>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</si>
  <si>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</si>
  <si>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</si>
  <si>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</si>
  <si>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</si>
  <si>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</si>
  <si>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</si>
  <si>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</si>
  <si>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</si>
  <si>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</si>
  <si>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</si>
  <si>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</si>
  <si>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</si>
  <si>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</si>
  <si>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</si>
  <si>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</si>
  <si>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</si>
  <si>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</si>
  <si>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</si>
  <si>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</si>
  <si>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</si>
  <si>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</si>
  <si>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</si>
  <si>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</si>
  <si>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</si>
  <si>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</si>
  <si>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</si>
  <si>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</si>
  <si>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</si>
  <si>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</si>
  <si>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</si>
  <si>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</si>
  <si>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</si>
  <si>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</si>
  <si>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</si>
  <si>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</si>
  <si>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</si>
  <si>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</si>
  <si>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</si>
  <si>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</si>
  <si>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</si>
  <si>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</si>
  <si>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</si>
  <si>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</si>
  <si>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</si>
  <si>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</si>
  <si>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</si>
  <si>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</si>
  <si>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</si>
  <si>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</si>
  <si>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</si>
  <si>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</si>
  <si>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</si>
  <si>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</si>
  <si>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</si>
  <si>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</si>
  <si>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</si>
  <si>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</si>
  <si>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</si>
  <si>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</si>
  <si>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</si>
  <si>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</si>
  <si>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</si>
  <si>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</si>
  <si>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</si>
  <si>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</si>
  <si>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</si>
  <si>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</si>
  <si>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</si>
  <si>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</si>
  <si>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</si>
  <si>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</si>
  <si>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</si>
  <si>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</si>
  <si>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</si>
  <si>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</si>
  <si>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</si>
  <si>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</si>
  <si>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</si>
  <si>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</si>
  <si>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</si>
  <si>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</si>
  <si>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</si>
  <si>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</si>
  <si>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</si>
  <si>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</si>
  <si>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</si>
  <si>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</si>
  <si>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</si>
  <si>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</si>
  <si>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</si>
  <si>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</si>
  <si>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</si>
  <si>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</si>
  <si>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</si>
  <si>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</si>
  <si>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</si>
  <si>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</si>
  <si>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</si>
  <si>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</si>
  <si>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</si>
  <si>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</si>
  <si>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</si>
  <si>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</si>
  <si>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</si>
  <si>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</si>
  <si>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</si>
  <si>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</si>
  <si>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</si>
  <si>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</si>
  <si>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</si>
  <si>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</si>
  <si>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</si>
  <si>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</si>
  <si>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</si>
  <si>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</si>
  <si>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</si>
  <si>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</si>
  <si>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</si>
  <si>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</si>
  <si>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</si>
  <si>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</si>
  <si>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</si>
  <si>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</si>
  <si>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</si>
  <si>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</si>
  <si>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</si>
  <si>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</si>
  <si>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</si>
  <si>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</si>
  <si>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</si>
  <si>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</si>
  <si>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</si>
  <si>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</si>
  <si>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</si>
  <si>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</si>
  <si>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</si>
  <si>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</si>
  <si>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</si>
  <si>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</si>
  <si>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</si>
  <si>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</si>
  <si>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</si>
  <si>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</si>
  <si>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</si>
  <si>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</si>
  <si>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</si>
  <si>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</si>
  <si>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</si>
  <si>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</si>
  <si>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</si>
  <si>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</si>
  <si>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</si>
  <si>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</si>
  <si>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</si>
  <si>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</si>
  <si>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</si>
  <si>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</si>
  <si>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</si>
  <si>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</si>
  <si>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</si>
  <si>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</si>
  <si>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</si>
  <si>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</si>
  <si>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</si>
  <si>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</si>
  <si>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</si>
  <si>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</si>
  <si>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</si>
  <si>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</si>
  <si>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</si>
  <si>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</si>
  <si>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</si>
  <si>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</si>
  <si>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</si>
  <si>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</si>
  <si>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</si>
  <si>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</si>
  <si>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</si>
  <si>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</si>
  <si>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</si>
  <si>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</si>
  <si>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</si>
  <si>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</si>
  <si>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</si>
  <si>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</si>
  <si>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</si>
  <si>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</si>
  <si>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</si>
  <si>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</si>
  <si>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</si>
  <si>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</si>
  <si>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</si>
  <si>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</si>
  <si>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</si>
  <si>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</si>
  <si>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</si>
  <si>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</si>
  <si>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</si>
  <si>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</si>
  <si>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</si>
  <si>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</si>
  <si>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</si>
  <si>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</si>
  <si>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</si>
  <si>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</si>
  <si>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</si>
  <si>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</si>
  <si>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</si>
  <si>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</si>
  <si>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</si>
  <si>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</si>
  <si>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</si>
  <si>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</si>
  <si>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</si>
  <si>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</si>
  <si>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</si>
  <si>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</si>
  <si>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</si>
  <si>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</si>
  <si>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</si>
  <si>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</si>
  <si>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</si>
  <si>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</si>
  <si>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</si>
  <si>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</si>
  <si>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</si>
  <si>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</si>
  <si>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</si>
  <si>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</si>
  <si>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</si>
  <si>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</si>
  <si>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</si>
  <si>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</si>
  <si>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</si>
  <si>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</si>
  <si>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</si>
  <si>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</si>
  <si>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</si>
  <si>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</si>
  <si>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</si>
  <si>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</si>
  <si>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</si>
  <si>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</si>
  <si>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</si>
  <si>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</si>
  <si>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</si>
  <si>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</si>
  <si>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</si>
  <si>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</si>
  <si>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</si>
  <si>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</si>
  <si>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</si>
  <si>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</si>
  <si>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</si>
  <si>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</si>
  <si>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</si>
  <si>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</si>
  <si>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</si>
  <si>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</si>
  <si>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</si>
  <si>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</si>
  <si>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</si>
  <si>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</si>
  <si>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</si>
  <si>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</si>
  <si>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</si>
  <si>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</si>
  <si>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</si>
  <si>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</si>
  <si>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</si>
  <si>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</si>
  <si>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</si>
  <si>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</si>
  <si>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</si>
  <si>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</si>
  <si>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</si>
  <si>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</si>
  <si>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</si>
  <si>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</si>
  <si>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</si>
  <si>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</si>
  <si>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</si>
  <si>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</si>
  <si>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</si>
  <si>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</si>
  <si>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</si>
  <si>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</si>
  <si>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</si>
  <si>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</si>
  <si>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</si>
  <si>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</si>
  <si>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</si>
  <si>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</si>
  <si>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</si>
  <si>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</si>
  <si>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</si>
  <si>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</si>
  <si>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</si>
  <si>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</si>
  <si>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</si>
  <si>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</si>
  <si>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</si>
  <si>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</si>
  <si>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</si>
  <si>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</si>
  <si>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</si>
  <si>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</si>
  <si>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</si>
  <si>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</si>
  <si>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</si>
  <si>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</si>
  <si>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</si>
  <si>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</si>
  <si>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</si>
  <si>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</si>
  <si>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</si>
  <si>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</si>
  <si>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</si>
  <si>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</si>
  <si>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</si>
  <si>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</si>
  <si>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</si>
  <si>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</si>
  <si>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</si>
  <si>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</si>
  <si>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</si>
  <si>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</si>
  <si>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</si>
  <si>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</si>
  <si>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</si>
  <si>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</si>
  <si>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</si>
  <si>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</si>
  <si>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</si>
  <si>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</si>
  <si>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</si>
  <si>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</si>
  <si>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</si>
  <si>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</si>
  <si>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</si>
  <si>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</si>
  <si>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</si>
  <si>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</si>
  <si>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</si>
  <si>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</si>
  <si>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</si>
  <si>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</si>
  <si>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</si>
  <si>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</si>
  <si>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</si>
  <si>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</si>
  <si>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</si>
  <si>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</si>
  <si>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</si>
  <si>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</si>
  <si>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</si>
  <si>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</si>
  <si>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</si>
  <si>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</si>
  <si>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</si>
  <si>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</si>
  <si>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</si>
  <si>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</si>
  <si>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</si>
  <si>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</si>
  <si>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</si>
  <si>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</si>
  <si>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</si>
  <si>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</si>
  <si>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</si>
  <si>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</si>
  <si>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</si>
  <si>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</si>
  <si>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</si>
  <si>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</si>
  <si>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</si>
  <si>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</si>
  <si>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</si>
  <si>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</si>
  <si>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</si>
  <si>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</si>
  <si>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</si>
  <si>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</si>
  <si>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</si>
  <si>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</si>
  <si>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</si>
  <si>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</si>
  <si>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</si>
  <si>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</si>
  <si>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</si>
  <si>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</si>
  <si>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</si>
  <si>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</si>
  <si>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</si>
  <si>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</si>
  <si>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</si>
  <si>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</si>
  <si>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</si>
  <si>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</si>
  <si>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</si>
  <si>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</si>
  <si>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</si>
  <si>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</si>
  <si>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</si>
  <si>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</si>
  <si>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</si>
  <si>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</si>
  <si>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</si>
  <si>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</si>
  <si>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</si>
  <si>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</si>
  <si>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</si>
  <si>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</si>
  <si>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</si>
  <si>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</si>
  <si>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</si>
  <si>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</si>
  <si>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</si>
  <si>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</si>
  <si>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</si>
  <si>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</si>
  <si>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</si>
  <si>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</si>
  <si>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</si>
  <si>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</si>
  <si>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</si>
  <si>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</si>
  <si>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</si>
  <si>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</si>
  <si>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</si>
  <si>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</si>
  <si>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</si>
  <si>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</si>
  <si>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</si>
  <si>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</si>
  <si>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</si>
  <si>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</si>
  <si>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</si>
  <si>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</si>
  <si>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</si>
  <si>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</si>
  <si>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</si>
  <si>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</si>
  <si>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</si>
  <si>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</si>
  <si>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</si>
  <si>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</si>
  <si>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</si>
  <si>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</si>
  <si>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</si>
  <si>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</si>
  <si>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</si>
  <si>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</si>
  <si>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</si>
  <si>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</si>
  <si>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</si>
  <si>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</si>
  <si>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</si>
  <si>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</si>
  <si>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</si>
  <si>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</si>
  <si>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</si>
  <si>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</si>
  <si>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</si>
  <si>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</si>
  <si>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</si>
  <si>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</si>
  <si>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</si>
  <si>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</si>
  <si>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</si>
  <si>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</si>
  <si>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</si>
  <si>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</si>
  <si>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</si>
  <si>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</si>
  <si>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</si>
  <si>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</si>
  <si>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</si>
  <si>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</si>
  <si>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</si>
  <si>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</si>
  <si>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</si>
  <si>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</si>
  <si>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</si>
  <si>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</si>
  <si>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</si>
  <si>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</si>
  <si>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</si>
  <si>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</si>
  <si>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</si>
  <si>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</si>
  <si>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</si>
  <si>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</si>
  <si>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</si>
  <si>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</si>
  <si>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</si>
  <si>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</si>
  <si>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</si>
  <si>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</si>
  <si>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</si>
  <si>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</si>
  <si>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</si>
  <si>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</si>
  <si>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</si>
  <si>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</si>
  <si>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</si>
  <si>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</si>
  <si>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</si>
  <si>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</si>
  <si>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</si>
  <si>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</si>
  <si>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</si>
  <si>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</si>
  <si>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</si>
  <si>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</si>
  <si>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</si>
  <si>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</si>
  <si>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</si>
  <si>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</si>
  <si>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</si>
  <si>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</si>
  <si>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</si>
  <si>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</si>
  <si>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</si>
  <si>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</si>
  <si>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</si>
  <si>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</si>
  <si>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</si>
  <si>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</si>
  <si>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</si>
  <si>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</si>
  <si>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</si>
  <si>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</si>
  <si>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</si>
  <si>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</si>
  <si>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</si>
  <si>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</si>
  <si>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</si>
  <si>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</si>
  <si>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</si>
  <si>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</si>
  <si>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</si>
  <si>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</si>
  <si>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</si>
  <si>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</si>
  <si>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</si>
  <si>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</si>
  <si>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</si>
  <si>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</si>
  <si>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</si>
  <si>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</si>
  <si>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</si>
  <si>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</si>
  <si>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</si>
  <si>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</si>
  <si>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</si>
  <si>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</si>
  <si>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</si>
  <si>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</si>
  <si>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</si>
  <si>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</si>
  <si>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</si>
  <si>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</si>
  <si>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</si>
  <si>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</si>
  <si>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</si>
  <si>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</si>
  <si>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</si>
  <si>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</si>
  <si>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</si>
  <si>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</si>
  <si>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</si>
  <si>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</si>
  <si>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</si>
  <si>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</si>
  <si>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</si>
  <si>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</si>
  <si>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</si>
  <si>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</si>
  <si>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</si>
  <si>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</si>
  <si>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</si>
  <si>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</si>
  <si>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</si>
  <si>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</si>
  <si>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</si>
  <si>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</si>
  <si>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</si>
  <si>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</si>
  <si>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</si>
  <si>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</si>
  <si>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</si>
  <si>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</si>
  <si>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</si>
  <si>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</si>
  <si>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</si>
  <si>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</si>
  <si>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</si>
  <si>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</si>
  <si>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</si>
  <si>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</si>
  <si>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</si>
  <si>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</si>
  <si>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</si>
  <si>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</si>
  <si>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</si>
  <si>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</si>
  <si>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</si>
  <si>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</si>
  <si>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</si>
  <si>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</si>
  <si>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</si>
  <si>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</si>
  <si>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</si>
  <si>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</si>
  <si>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</si>
  <si>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</si>
  <si>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</si>
  <si>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</si>
  <si>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</si>
  <si>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</si>
  <si>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</si>
  <si>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</si>
  <si>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</si>
  <si>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</si>
  <si>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</si>
  <si>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</si>
  <si>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</si>
  <si>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</si>
  <si>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</si>
  <si>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</si>
  <si>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</si>
  <si>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</si>
  <si>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</si>
  <si>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</si>
  <si>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</si>
  <si>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</si>
  <si>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</si>
  <si>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</si>
  <si>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</si>
  <si>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</si>
  <si>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</si>
  <si>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</si>
  <si>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</si>
  <si>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</si>
  <si>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</si>
  <si>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</si>
  <si>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</si>
  <si>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</si>
  <si>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</si>
  <si>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</si>
  <si>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</si>
  <si>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</si>
  <si>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</si>
  <si>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</si>
  <si>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</si>
  <si>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</si>
  <si>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</si>
  <si>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</si>
  <si>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</si>
  <si>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</si>
  <si>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</si>
  <si>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</si>
  <si>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</si>
  <si>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</si>
  <si>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</si>
  <si>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</si>
  <si>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</si>
  <si>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</si>
  <si>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</si>
  <si>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</si>
  <si>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</si>
  <si>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</si>
  <si>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</si>
  <si>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</si>
  <si>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</si>
  <si>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</si>
  <si>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</si>
  <si>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</si>
  <si>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</si>
  <si>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</si>
  <si>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</si>
  <si>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</si>
  <si>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</si>
  <si>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</si>
  <si>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</si>
  <si>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</si>
  <si>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</si>
  <si>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</si>
  <si>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</si>
  <si>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</si>
  <si>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</si>
  <si>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</si>
  <si>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</si>
  <si>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</si>
  <si>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</si>
  <si>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</si>
  <si>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</si>
  <si>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</si>
  <si>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</si>
  <si>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</si>
  <si>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</si>
  <si>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</si>
  <si>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</si>
  <si>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</si>
  <si>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</si>
  <si>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</si>
  <si>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</si>
  <si>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</si>
  <si>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</si>
  <si>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</si>
  <si>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</si>
  <si>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</si>
  <si>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</si>
  <si>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</si>
  <si>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</si>
  <si>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</si>
  <si>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</si>
  <si>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</si>
  <si>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</si>
  <si>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</si>
  <si>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</si>
  <si>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</si>
  <si>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</si>
  <si>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</si>
  <si>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</si>
  <si>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</si>
  <si>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</si>
  <si>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</si>
  <si>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</si>
  <si>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</si>
  <si>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</si>
  <si>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</si>
  <si>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</si>
  <si>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</si>
  <si>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</si>
  <si>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</si>
  <si>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</si>
  <si>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</si>
  <si>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</si>
  <si>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</si>
  <si>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</si>
  <si>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</si>
  <si>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</si>
  <si>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</si>
  <si>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</si>
  <si>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</si>
  <si>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</si>
  <si>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</si>
  <si>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</si>
  <si>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</si>
  <si>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</si>
  <si>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</si>
  <si>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</si>
  <si>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</si>
  <si>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</si>
  <si>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</si>
  <si>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</si>
  <si>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</si>
  <si>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</si>
  <si>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</si>
  <si>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</si>
  <si>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</si>
  <si>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</si>
  <si>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</si>
  <si>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</si>
  <si>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</si>
  <si>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</si>
  <si>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</si>
  <si>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</si>
  <si>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</si>
  <si>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</si>
  <si>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</si>
  <si>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</si>
  <si>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</si>
  <si>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</si>
  <si>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</si>
  <si>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</si>
  <si>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</si>
  <si>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</si>
  <si>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</si>
  <si>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</si>
  <si>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</si>
  <si>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</si>
  <si>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</si>
  <si>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</si>
  <si>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</si>
  <si>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</si>
  <si>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</si>
  <si>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</si>
  <si>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</si>
  <si>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</si>
  <si>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</si>
  <si>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</si>
  <si>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</si>
  <si>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</si>
  <si>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</si>
  <si>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</si>
  <si>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</si>
  <si>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</si>
  <si>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</si>
  <si>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</si>
  <si>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</si>
  <si>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</si>
  <si>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</si>
  <si>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</si>
  <si>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</si>
  <si>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</si>
  <si>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</si>
  <si>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</si>
  <si>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</si>
  <si>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</si>
  <si>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</si>
  <si>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</si>
  <si>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</si>
  <si>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</si>
  <si>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</si>
  <si>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</si>
  <si>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</si>
  <si>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</si>
  <si>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</si>
  <si>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</si>
  <si>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</si>
  <si>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</si>
  <si>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</si>
  <si>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</si>
  <si>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</si>
  <si>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</si>
  <si>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</si>
  <si>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</si>
  <si>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</si>
  <si>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</si>
  <si>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</si>
  <si>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</si>
  <si>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</si>
  <si>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</si>
  <si>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</si>
  <si>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</si>
  <si>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</si>
  <si>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</si>
  <si>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</si>
  <si>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</si>
  <si>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</si>
  <si>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</si>
  <si>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</si>
  <si>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</si>
  <si>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</si>
  <si>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</si>
  <si>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</si>
  <si>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</si>
  <si>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</si>
  <si>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</si>
  <si>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</si>
  <si>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</si>
  <si>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</si>
  <si>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</si>
  <si>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</si>
  <si>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</si>
  <si>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</si>
  <si>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</si>
  <si>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</si>
  <si>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</si>
  <si>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</si>
  <si>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</si>
  <si>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</si>
  <si>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</si>
  <si>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</si>
  <si>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</si>
  <si>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</si>
  <si>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</si>
  <si>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</si>
  <si>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</si>
  <si>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</si>
  <si>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</si>
  <si>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</si>
  <si>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</si>
  <si>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</si>
  <si>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</si>
  <si>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</si>
  <si>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</si>
  <si>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</si>
  <si>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</si>
  <si>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</si>
  <si>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</si>
  <si>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</si>
  <si>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</si>
  <si>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</si>
  <si>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</si>
  <si>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</si>
  <si>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</si>
  <si>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</si>
  <si>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</si>
  <si>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</si>
  <si>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</si>
  <si>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</si>
  <si>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</si>
  <si>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</si>
  <si>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</si>
  <si>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</si>
  <si>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</si>
  <si>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</si>
  <si>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</si>
  <si>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</si>
  <si>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</si>
  <si>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</si>
  <si>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</si>
  <si>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</si>
  <si>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</si>
  <si>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</si>
  <si>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</si>
  <si>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</si>
  <si>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</si>
  <si>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</si>
  <si>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</si>
  <si>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</si>
  <si>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</si>
  <si>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</si>
  <si>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</si>
  <si>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</si>
  <si>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</si>
  <si>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</si>
  <si>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</si>
  <si>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</si>
  <si>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</si>
  <si>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</si>
  <si>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</si>
  <si>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</si>
  <si>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</si>
  <si>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</si>
  <si>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</si>
  <si>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</si>
  <si>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</si>
  <si>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</si>
  <si>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</si>
  <si>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</si>
  <si>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</si>
  <si>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</si>
  <si>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</si>
  <si>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</si>
  <si>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</si>
  <si>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</si>
  <si>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</si>
  <si>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</si>
  <si>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</si>
  <si>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</si>
  <si>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</si>
  <si>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</si>
  <si>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</si>
  <si>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</si>
  <si>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</si>
  <si>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</si>
  <si>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</si>
  <si>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</si>
  <si>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</si>
  <si>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</si>
  <si>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</si>
  <si>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</si>
  <si>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</si>
  <si>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</si>
  <si>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</si>
  <si>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</si>
  <si>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</si>
  <si>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</si>
  <si>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</si>
  <si>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</si>
  <si>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</si>
  <si>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</si>
  <si>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</si>
  <si>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</si>
  <si>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</si>
  <si>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</si>
  <si>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</si>
  <si>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</si>
  <si>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</si>
  <si>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</si>
  <si>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</si>
  <si>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</si>
  <si>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</si>
  <si>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</si>
  <si>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</si>
  <si>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</si>
  <si>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</si>
  <si>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</si>
  <si>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</si>
  <si>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</si>
  <si>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</si>
  <si>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</si>
  <si>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</si>
  <si>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</si>
  <si>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</si>
  <si>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</si>
  <si>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</si>
  <si>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</si>
  <si>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</si>
  <si>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</si>
  <si>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</si>
  <si>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</si>
  <si>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</si>
  <si>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</si>
  <si>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</si>
  <si>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</si>
  <si>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</si>
  <si>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</si>
  <si>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</si>
  <si>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</si>
  <si>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</si>
  <si>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</si>
  <si>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</si>
  <si>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</si>
  <si>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</si>
  <si>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</si>
  <si>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</si>
  <si>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</si>
  <si>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</si>
  <si>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</si>
  <si>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</si>
  <si>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</si>
  <si>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</si>
  <si>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</si>
  <si>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</si>
  <si>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</si>
  <si>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</si>
  <si>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</si>
  <si>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</si>
  <si>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</si>
  <si>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</si>
  <si>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</si>
  <si>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</si>
  <si>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</si>
  <si>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</si>
  <si>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</si>
  <si>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</si>
  <si>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</si>
  <si>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</si>
  <si>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</si>
  <si>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</si>
  <si>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</si>
  <si>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</si>
  <si>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</si>
  <si>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</si>
  <si>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</si>
  <si>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</si>
  <si>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</si>
  <si>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</si>
  <si>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</si>
  <si>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</si>
  <si>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</si>
  <si>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</si>
  <si>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</si>
  <si>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</si>
  <si>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</si>
  <si>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</si>
  <si>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</si>
  <si>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</si>
  <si>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</si>
  <si>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</si>
  <si>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</si>
  <si>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</si>
  <si>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</si>
  <si>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</si>
  <si>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</si>
  <si>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</si>
  <si>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</si>
  <si>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</si>
  <si>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</si>
  <si>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</si>
  <si>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</si>
  <si>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</si>
  <si>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</si>
  <si>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</si>
  <si>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</si>
  <si>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</si>
  <si>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</si>
  <si>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</si>
  <si>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</si>
  <si>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</si>
  <si>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</si>
  <si>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</si>
  <si>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</si>
  <si>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</si>
  <si>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</si>
  <si>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</si>
  <si>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</si>
  <si>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</si>
  <si>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</si>
  <si>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</si>
  <si>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</si>
  <si>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</si>
  <si>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</si>
  <si>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</si>
  <si>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</si>
  <si>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</si>
  <si>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</si>
  <si>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</si>
  <si>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</si>
  <si>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</si>
  <si>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</si>
  <si>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</si>
  <si>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</si>
  <si>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</si>
  <si>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</si>
  <si>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</si>
  <si>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</si>
  <si>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</si>
  <si>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</si>
  <si>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</si>
  <si>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</si>
  <si>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</si>
  <si>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</si>
  <si>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</si>
  <si>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</si>
  <si>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</si>
  <si>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</si>
  <si>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</si>
  <si>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</si>
  <si>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</si>
  <si>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</si>
  <si>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</si>
  <si>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</si>
  <si>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</si>
  <si>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</si>
  <si>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</si>
  <si>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</si>
  <si>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</si>
  <si>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</si>
  <si>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</si>
  <si>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</si>
  <si>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</si>
  <si>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</si>
  <si>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</si>
  <si>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</si>
  <si>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</si>
  <si>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</si>
  <si>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</si>
  <si>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</si>
  <si>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</si>
  <si>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</si>
  <si>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</si>
  <si>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</si>
  <si>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</si>
  <si>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</si>
  <si>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</si>
  <si>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</si>
  <si>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</si>
  <si>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</si>
  <si>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</si>
  <si>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</si>
  <si>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</si>
  <si>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</si>
  <si>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</si>
  <si>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</si>
  <si>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</si>
  <si>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</si>
  <si>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</si>
  <si>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</si>
  <si>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</si>
  <si>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</si>
  <si>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</si>
  <si>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</si>
  <si>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</si>
  <si>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</si>
  <si>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</si>
  <si>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</si>
  <si>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</si>
  <si>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</si>
  <si>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</si>
  <si>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</si>
  <si>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</si>
  <si>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</si>
  <si>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</si>
  <si>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</si>
  <si>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</si>
  <si>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</si>
  <si>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</si>
  <si>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</si>
  <si>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</si>
  <si>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</si>
  <si>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</si>
  <si>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</si>
  <si>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</si>
  <si>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</si>
  <si>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</si>
  <si>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</si>
  <si>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</si>
  <si>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</si>
  <si>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</si>
  <si>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</si>
  <si>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</si>
  <si>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</si>
  <si>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</si>
  <si>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</si>
  <si>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</si>
  <si>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</si>
  <si>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</si>
  <si>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</si>
  <si>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</si>
  <si>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</si>
  <si>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</si>
  <si>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</si>
  <si>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</si>
  <si>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</si>
  <si>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</si>
  <si>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</si>
  <si>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</si>
  <si>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</si>
  <si>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</si>
  <si>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</si>
  <si>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</si>
  <si>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</si>
  <si>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</si>
  <si>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</si>
  <si>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</si>
  <si>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</si>
  <si>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</si>
  <si>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</si>
  <si>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</si>
  <si>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</si>
  <si>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</si>
  <si>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</si>
  <si>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</si>
  <si>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</si>
  <si>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</si>
  <si>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</si>
  <si>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</si>
  <si>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</si>
  <si>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</si>
  <si>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</si>
  <si>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</si>
  <si>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</si>
  <si>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</si>
  <si>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</si>
  <si>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</si>
  <si>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</si>
  <si>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</si>
  <si>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</si>
  <si>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</si>
  <si>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</si>
  <si>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</si>
  <si>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</si>
  <si>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</si>
  <si>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</si>
  <si>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</si>
  <si>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</si>
  <si>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</si>
  <si>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</si>
  <si>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</si>
  <si>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</si>
  <si>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</si>
  <si>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</si>
  <si>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</si>
  <si>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</si>
  <si>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</si>
  <si>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</si>
  <si>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</si>
  <si>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</si>
  <si>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</si>
  <si>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</si>
  <si>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</si>
  <si>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</si>
  <si>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</si>
  <si>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</si>
  <si>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</si>
  <si>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</si>
  <si>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</si>
  <si>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</si>
  <si>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</si>
  <si>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</si>
  <si>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</si>
  <si>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</si>
  <si>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</si>
  <si>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</si>
  <si>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</si>
  <si>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</si>
  <si>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</si>
  <si>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</si>
  <si>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</si>
  <si>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</si>
  <si>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</si>
  <si>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</si>
  <si>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</si>
  <si>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</si>
  <si>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</si>
  <si>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</si>
  <si>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</si>
  <si>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</si>
  <si>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</si>
  <si>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</si>
  <si>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</si>
  <si>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</si>
  <si>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</si>
  <si>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</si>
  <si>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</si>
  <si>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</si>
  <si>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</si>
  <si>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</si>
  <si>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</si>
  <si>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</si>
  <si>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</si>
  <si>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</si>
  <si>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</si>
  <si>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</si>
  <si>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</si>
  <si>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</si>
  <si>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</si>
  <si>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</si>
  <si>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</si>
  <si>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</si>
  <si>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</si>
  <si>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</si>
  <si>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</si>
  <si>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</si>
  <si>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</si>
  <si>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</si>
  <si>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</si>
  <si>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</si>
  <si>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</si>
  <si>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</si>
  <si>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</si>
  <si>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</si>
  <si>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</si>
  <si>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</si>
  <si>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</si>
  <si>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</si>
  <si>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</si>
  <si>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</si>
  <si>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</si>
  <si>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</si>
  <si>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</si>
  <si>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</si>
  <si>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</si>
  <si>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</si>
  <si>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</si>
  <si>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</si>
  <si>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</si>
  <si>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</si>
  <si>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</si>
  <si>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</si>
  <si>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</si>
  <si>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</si>
  <si>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</si>
  <si>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</si>
  <si>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</si>
  <si>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</si>
  <si>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</si>
  <si>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</si>
  <si>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</si>
  <si>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</si>
  <si>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</si>
  <si>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</si>
  <si>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</si>
  <si>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</si>
  <si>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</si>
  <si>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</si>
  <si>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</si>
  <si>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</si>
  <si>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</si>
  <si>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</si>
  <si>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</si>
  <si>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</si>
  <si>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</si>
  <si>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</si>
  <si>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</si>
  <si>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</si>
  <si>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</si>
  <si>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</si>
  <si>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</si>
  <si>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</si>
  <si>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</si>
  <si>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</si>
  <si>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</si>
  <si>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</si>
  <si>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</si>
  <si>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</si>
  <si>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</si>
  <si>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</si>
  <si>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</si>
  <si>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</si>
  <si>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</si>
  <si>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</si>
  <si>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</si>
  <si>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</si>
  <si>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</si>
  <si>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</si>
  <si>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</si>
  <si>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</si>
  <si>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</si>
  <si>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</si>
  <si>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</si>
  <si>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</si>
  <si>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</si>
  <si>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</si>
  <si>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</si>
  <si>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</si>
  <si>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</si>
  <si>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</si>
  <si>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</si>
  <si>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</si>
  <si>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</si>
  <si>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</si>
  <si>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</si>
  <si>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</si>
  <si>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</si>
  <si>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</si>
  <si>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</si>
  <si>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</si>
  <si>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</si>
  <si>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</si>
  <si>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</si>
  <si>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</si>
  <si>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</si>
  <si>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</si>
  <si>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</si>
  <si>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</si>
  <si>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</si>
  <si>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</si>
  <si>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</si>
  <si>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</si>
  <si>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</si>
  <si>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</si>
  <si>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</si>
  <si>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</si>
  <si>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</si>
  <si>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</si>
  <si>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</si>
  <si>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</si>
  <si>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</si>
  <si>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</si>
  <si>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</si>
  <si>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</si>
  <si>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</si>
  <si>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</si>
  <si>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</si>
  <si>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</si>
  <si>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</si>
  <si>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</si>
  <si>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</si>
  <si>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</si>
  <si>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</si>
  <si>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</si>
  <si>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</si>
  <si>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</si>
  <si>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</si>
  <si>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</si>
  <si>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</si>
  <si>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</si>
  <si>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</si>
  <si>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</si>
  <si>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</si>
  <si>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</si>
  <si>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</si>
  <si>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</si>
  <si>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</si>
  <si>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</si>
  <si>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</si>
  <si>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</si>
  <si>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</si>
  <si>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</si>
  <si>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</si>
  <si>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</si>
  <si>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</si>
  <si>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</si>
  <si>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</si>
  <si>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</si>
  <si>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</si>
  <si>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</si>
  <si>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</si>
  <si>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</si>
  <si>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</si>
  <si>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</si>
  <si>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</si>
  <si>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</si>
  <si>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</si>
  <si>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</si>
  <si>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</si>
  <si>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</si>
  <si>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</si>
  <si>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</si>
  <si>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</si>
  <si>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</si>
  <si>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</si>
  <si>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</si>
  <si>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</si>
  <si>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</si>
  <si>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</si>
  <si>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</si>
  <si>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</si>
  <si>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</si>
  <si>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</si>
  <si>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</si>
  <si>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</si>
  <si>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</si>
  <si>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</si>
  <si>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</si>
  <si>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</si>
  <si>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</si>
  <si>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</si>
  <si>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</si>
  <si>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</si>
  <si>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</si>
  <si>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</si>
  <si>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</si>
  <si>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</si>
  <si>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</si>
  <si>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</si>
  <si>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</si>
  <si>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</si>
  <si>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</si>
  <si>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</si>
  <si>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</si>
  <si>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</si>
  <si>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</si>
  <si>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</si>
  <si>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</si>
  <si>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</si>
  <si>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</si>
  <si>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</si>
  <si>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</si>
  <si>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</si>
  <si>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</si>
  <si>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</si>
  <si>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</si>
  <si>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</si>
  <si>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</si>
  <si>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</si>
  <si>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</si>
  <si>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</si>
  <si>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</si>
  <si>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</si>
  <si>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</si>
  <si>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</si>
  <si>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</si>
  <si>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</si>
  <si>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</si>
  <si>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</si>
  <si>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</si>
  <si>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</si>
  <si>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</si>
  <si>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</si>
  <si>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</si>
  <si>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</si>
  <si>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</si>
  <si>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</si>
  <si>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</si>
  <si>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</si>
  <si>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</si>
  <si>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</si>
  <si>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</si>
  <si>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</si>
  <si>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</si>
  <si>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</si>
  <si>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</si>
  <si>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</si>
  <si>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</si>
  <si>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</si>
  <si>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</si>
  <si>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</si>
  <si>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</si>
  <si>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</si>
  <si>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</si>
  <si>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</si>
  <si>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</si>
  <si>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</si>
  <si>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</si>
  <si>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</si>
  <si>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</si>
  <si>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</si>
  <si>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</si>
  <si>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</si>
  <si>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</si>
  <si>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</si>
  <si>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</si>
  <si>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</si>
  <si>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</si>
  <si>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</si>
  <si>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</si>
  <si>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</si>
  <si>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</si>
  <si>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</si>
  <si>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</si>
  <si>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</si>
  <si>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</si>
  <si>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</si>
  <si>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</si>
  <si>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</si>
  <si>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</si>
  <si>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</si>
  <si>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</si>
  <si>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</si>
  <si>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</si>
  <si>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</si>
  <si>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</si>
  <si>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</si>
  <si>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</si>
  <si>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</si>
  <si>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</si>
  <si>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</si>
  <si>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</si>
  <si>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</si>
  <si>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</si>
  <si>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</si>
  <si>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</si>
  <si>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</si>
  <si>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</si>
  <si>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</si>
  <si>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</si>
  <si>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</si>
  <si>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</si>
  <si>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</si>
  <si>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</si>
  <si>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</si>
  <si>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</si>
  <si>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</si>
  <si>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</si>
  <si>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</si>
  <si>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</si>
  <si>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</si>
  <si>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</si>
  <si>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</si>
  <si>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</si>
  <si>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</si>
  <si>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</si>
  <si>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</si>
  <si>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</si>
  <si>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</si>
  <si>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</si>
  <si>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</si>
  <si>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</si>
  <si>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</si>
  <si>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</si>
  <si>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</si>
  <si>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</si>
  <si>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</si>
  <si>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</si>
  <si>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</si>
  <si>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</si>
  <si>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</si>
  <si>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</si>
  <si>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</si>
  <si>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</si>
  <si>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</si>
  <si>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</si>
  <si>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</si>
  <si>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</si>
  <si>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</si>
  <si>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</si>
  <si>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</si>
  <si>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</si>
  <si>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</si>
  <si>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</si>
  <si>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</si>
  <si>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</si>
  <si>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</si>
  <si>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</si>
  <si>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</si>
  <si>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</si>
  <si>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</si>
  <si>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</si>
  <si>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</si>
  <si>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</si>
  <si>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</si>
  <si>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</si>
  <si>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</si>
  <si>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</si>
  <si>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</si>
  <si>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</si>
  <si>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</si>
  <si>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</si>
  <si>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</si>
  <si>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</si>
  <si>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</si>
  <si>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</si>
  <si>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</si>
  <si>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</si>
  <si>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</si>
  <si>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</si>
  <si>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</si>
  <si>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</si>
  <si>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</si>
  <si>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</si>
  <si>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</si>
  <si>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</si>
  <si>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</si>
  <si>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</si>
  <si>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</si>
  <si>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</si>
  <si>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</si>
  <si>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</si>
  <si>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</si>
  <si>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</si>
  <si>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</si>
  <si>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</si>
  <si>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</si>
  <si>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</si>
  <si>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</si>
  <si>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</si>
  <si>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</si>
  <si>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</si>
  <si>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</si>
  <si>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</si>
  <si>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</si>
  <si>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</si>
  <si>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</si>
  <si>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</si>
  <si>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</si>
  <si>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</si>
  <si>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</si>
  <si>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</si>
  <si>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</si>
  <si>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</si>
  <si>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</si>
  <si>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</si>
  <si>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</si>
  <si>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</si>
  <si>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</si>
  <si>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</si>
  <si>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</si>
  <si>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</si>
  <si>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</si>
  <si>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</si>
  <si>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</si>
  <si>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</si>
  <si>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</si>
  <si>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</si>
  <si>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</si>
  <si>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</si>
  <si>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</si>
  <si>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</si>
  <si>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</si>
  <si>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</si>
  <si>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</si>
  <si>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</si>
  <si>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</si>
  <si>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</si>
  <si>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</si>
  <si>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</si>
  <si>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</si>
  <si>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</si>
  <si>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</si>
  <si>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</si>
  <si>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</si>
  <si>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</si>
  <si>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</si>
  <si>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</si>
  <si>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</si>
  <si>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</si>
  <si>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</si>
  <si>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</si>
  <si>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</si>
  <si>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</si>
  <si>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</si>
  <si>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</si>
  <si>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</si>
  <si>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</si>
  <si>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</si>
  <si>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</si>
  <si>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</si>
  <si>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</si>
  <si>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</si>
  <si>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</si>
  <si>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</si>
  <si>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</si>
  <si>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</si>
  <si>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</si>
  <si>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</si>
  <si>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</si>
  <si>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</si>
  <si>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</si>
  <si>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</si>
  <si>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</si>
  <si>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</si>
  <si>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</si>
  <si>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</si>
  <si>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</si>
  <si>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</si>
  <si>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</si>
  <si>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</si>
  <si>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</si>
  <si>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</si>
  <si>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</si>
  <si>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</si>
  <si>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</si>
  <si>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</si>
  <si>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</si>
  <si>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</si>
  <si>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</si>
  <si>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</si>
  <si>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</si>
  <si>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</si>
  <si>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</si>
  <si>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</si>
  <si>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</si>
  <si>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</si>
  <si>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</si>
  <si>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</si>
  <si>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</si>
  <si>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</si>
  <si>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</si>
  <si>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</si>
  <si>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</si>
  <si>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</si>
  <si>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</si>
  <si>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</si>
  <si>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</si>
  <si>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</si>
  <si>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</si>
  <si>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</si>
  <si>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</si>
  <si>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</si>
  <si>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</si>
  <si>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</si>
  <si>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</si>
  <si>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</si>
  <si>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</si>
  <si>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</si>
  <si>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</si>
  <si>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</si>
  <si>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</si>
  <si>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</si>
  <si>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</si>
  <si>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</si>
  <si>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</si>
  <si>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</si>
  <si>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</si>
  <si>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</si>
  <si>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</si>
  <si>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</si>
  <si>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</si>
  <si>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</si>
  <si>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</si>
  <si>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</si>
  <si>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</si>
  <si>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</si>
  <si>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</si>
  <si>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</si>
  <si>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</si>
  <si>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</si>
  <si>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</si>
  <si>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</si>
  <si>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</si>
  <si>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</si>
  <si>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</si>
  <si>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</si>
  <si>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</si>
  <si>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</si>
  <si>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</si>
  <si>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</si>
  <si>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</si>
  <si>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</si>
  <si>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</si>
  <si>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</si>
  <si>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</si>
  <si>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</si>
  <si>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</si>
  <si>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</si>
  <si>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</si>
  <si>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</si>
  <si>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</si>
  <si>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</si>
  <si>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</si>
  <si>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</si>
  <si>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</si>
  <si>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</si>
  <si>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</si>
  <si>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</si>
  <si>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</si>
  <si>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</si>
  <si>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</si>
  <si>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</si>
  <si>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</si>
  <si>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</si>
  <si>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</si>
  <si>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</si>
  <si>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</si>
  <si>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</si>
  <si>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</si>
  <si>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</si>
  <si>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</si>
  <si>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</si>
  <si>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</si>
  <si>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</si>
  <si>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</si>
  <si>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</si>
  <si>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</si>
  <si>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</si>
  <si>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</si>
  <si>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</si>
  <si>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</si>
  <si>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</si>
  <si>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</si>
  <si>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</si>
  <si>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</si>
  <si>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</si>
  <si>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</si>
  <si>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</si>
  <si>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</si>
  <si>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</si>
  <si>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</si>
  <si>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</si>
  <si>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</si>
  <si>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</si>
  <si>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</si>
  <si>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</si>
  <si>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</si>
  <si>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</si>
  <si>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</si>
  <si>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</si>
  <si>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</si>
  <si>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</si>
  <si>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</si>
  <si>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</si>
  <si>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</si>
  <si>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</si>
  <si>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</si>
  <si>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</si>
  <si>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</si>
  <si>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</si>
  <si>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</si>
  <si>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</si>
  <si>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</si>
  <si>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</si>
  <si>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</si>
  <si>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</si>
  <si>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</si>
  <si>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</si>
  <si>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</si>
  <si>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</si>
  <si>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</si>
  <si>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</si>
  <si>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</si>
  <si>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</si>
  <si>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</si>
  <si>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</si>
  <si>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</si>
  <si>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</si>
  <si>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</si>
  <si>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</si>
  <si>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</si>
  <si>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</si>
  <si>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</si>
  <si>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</si>
  <si>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</si>
  <si>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</si>
  <si>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</si>
  <si>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</si>
  <si>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</si>
  <si>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</si>
  <si>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</si>
  <si>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</si>
  <si>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</si>
  <si>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</si>
  <si>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</si>
  <si>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</si>
  <si>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</si>
  <si>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</si>
  <si>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</si>
  <si>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</si>
  <si>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</si>
  <si>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</si>
  <si>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</si>
  <si>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</si>
  <si>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</si>
  <si>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</si>
  <si>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</si>
  <si>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</si>
  <si>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</si>
  <si>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</si>
  <si>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</si>
  <si>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</si>
  <si>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</si>
  <si>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</si>
  <si>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</si>
  <si>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</si>
  <si>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</si>
  <si>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</si>
  <si>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</si>
  <si>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</si>
  <si>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</si>
  <si>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</si>
  <si>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</si>
  <si>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</si>
  <si>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</si>
  <si>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</si>
  <si>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</si>
  <si>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</si>
  <si>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</si>
  <si>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</si>
  <si>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</si>
  <si>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</si>
  <si>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</si>
  <si>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</si>
  <si>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</si>
  <si>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</si>
  <si>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</si>
  <si>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</si>
  <si>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</si>
  <si>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</si>
  <si>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</si>
  <si>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</si>
  <si>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</si>
  <si>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</si>
  <si>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</si>
  <si>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</si>
  <si>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</si>
  <si>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</si>
  <si>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</si>
  <si>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</si>
  <si>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</si>
  <si>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</si>
  <si>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</si>
  <si>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</si>
  <si>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</si>
  <si>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</si>
  <si>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</si>
  <si>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</si>
  <si>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</si>
  <si>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</si>
  <si>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</si>
  <si>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</si>
  <si>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</si>
  <si>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</si>
  <si>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</si>
  <si>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</si>
  <si>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</si>
  <si>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</si>
  <si>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</si>
  <si>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</si>
  <si>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</si>
  <si>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</si>
  <si>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</si>
  <si>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</si>
  <si>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</si>
  <si>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</si>
  <si>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</si>
  <si>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</si>
  <si>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</si>
  <si>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</si>
  <si>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</si>
  <si>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</si>
  <si>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</si>
  <si>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</si>
  <si>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</si>
  <si>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</si>
  <si>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</si>
  <si>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</si>
  <si>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</si>
  <si>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</si>
  <si>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</si>
  <si>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</si>
  <si>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</si>
  <si>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</si>
  <si>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</si>
  <si>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</si>
  <si>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</si>
  <si>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</si>
  <si>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</si>
  <si>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</si>
  <si>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</si>
  <si>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</si>
  <si>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</si>
  <si>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</si>
  <si>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</si>
  <si>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</si>
  <si>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</si>
  <si>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</si>
  <si>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</si>
  <si>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</si>
  <si>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</si>
  <si>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</si>
  <si>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</si>
  <si>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</si>
  <si>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</si>
  <si>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</si>
  <si>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</si>
  <si>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</si>
  <si>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</si>
  <si>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</si>
  <si>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</si>
  <si>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</si>
  <si>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</si>
  <si>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</si>
  <si>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</si>
  <si>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</si>
  <si>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</si>
  <si>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</si>
  <si>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</si>
  <si>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</si>
  <si>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</si>
  <si>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</si>
  <si>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</si>
  <si>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</si>
  <si>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</si>
  <si>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</si>
  <si>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</si>
  <si>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</si>
  <si>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</si>
  <si>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</si>
  <si>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</si>
  <si>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</si>
  <si>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</si>
  <si>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</si>
  <si>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</si>
  <si>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</si>
  <si>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</si>
  <si>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</si>
  <si>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</si>
  <si>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</si>
  <si>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</si>
  <si>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</si>
  <si>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</si>
  <si>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</si>
  <si>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</si>
  <si>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</si>
  <si>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</si>
  <si>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</si>
  <si>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</si>
  <si>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</si>
  <si>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</si>
  <si>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</si>
  <si>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</si>
  <si>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</si>
  <si>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</si>
  <si>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</si>
  <si>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</si>
  <si>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</si>
  <si>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</si>
  <si>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</si>
  <si>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</si>
  <si>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</si>
  <si>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</si>
  <si>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</si>
  <si>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</si>
  <si>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</si>
  <si>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</si>
  <si>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</si>
  <si>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</si>
  <si>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</si>
  <si>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</si>
  <si>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</si>
  <si>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</si>
  <si>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</si>
  <si>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</si>
  <si>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</si>
  <si>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</si>
  <si>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</si>
  <si>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</si>
  <si>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</si>
  <si>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</si>
  <si>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</si>
  <si>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</si>
  <si>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</si>
  <si>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</si>
  <si>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</si>
  <si>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</si>
  <si>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</si>
  <si>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</si>
  <si>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</si>
  <si>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</si>
  <si>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</si>
  <si>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</si>
  <si>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</si>
  <si>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</si>
  <si>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</si>
  <si>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</si>
  <si>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</si>
  <si>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</si>
  <si>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</si>
  <si>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</si>
  <si>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</si>
  <si>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</si>
  <si>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</si>
  <si>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</si>
  <si>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</si>
  <si>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</si>
  <si>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</si>
  <si>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</si>
  <si>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</si>
  <si>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</si>
  <si>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</si>
  <si>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</si>
  <si>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</si>
  <si>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</si>
  <si>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</si>
  <si>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</si>
  <si>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</si>
  <si>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</si>
  <si>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</si>
  <si>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</si>
  <si>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</si>
  <si>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</si>
  <si>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</si>
  <si>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</si>
  <si>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</si>
  <si>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</si>
  <si>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</si>
  <si>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</si>
  <si>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</si>
  <si>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</si>
  <si>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</si>
  <si>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</si>
  <si>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</si>
  <si>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</si>
  <si>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</si>
  <si>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</si>
  <si>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</si>
  <si>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</si>
  <si>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</si>
  <si>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</si>
  <si>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</si>
  <si>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</si>
  <si>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</si>
  <si>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</si>
  <si>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</si>
  <si>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</si>
  <si>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</si>
  <si>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</si>
  <si>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</si>
  <si>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</si>
  <si>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</si>
  <si>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</si>
  <si>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</si>
  <si>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</si>
  <si>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</si>
  <si>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</si>
  <si>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</si>
  <si>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</si>
  <si>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</si>
  <si>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</si>
  <si>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</si>
  <si>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</si>
  <si>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</si>
  <si>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</si>
  <si>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</si>
  <si>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</si>
  <si>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</si>
  <si>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</si>
  <si>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</si>
  <si>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</si>
  <si>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</si>
  <si>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</si>
  <si>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</si>
  <si>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</si>
  <si>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</si>
  <si>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</si>
  <si>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</si>
  <si>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</si>
  <si>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</si>
  <si>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</si>
  <si>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</si>
  <si>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</si>
  <si>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</si>
  <si>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</si>
  <si>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</si>
  <si>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</si>
  <si>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</si>
  <si>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</si>
  <si>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</si>
  <si>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</si>
  <si>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</si>
  <si>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</si>
  <si>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</si>
  <si>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</si>
  <si>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</si>
  <si>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</si>
  <si>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</si>
  <si>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</si>
  <si>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</si>
  <si>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</si>
  <si>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</si>
  <si>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</si>
  <si>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</si>
  <si>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</si>
  <si>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</si>
  <si>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</si>
  <si>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</si>
  <si>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</si>
  <si>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</si>
  <si>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</si>
  <si>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</si>
  <si>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</si>
  <si>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</si>
  <si>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</si>
  <si>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</si>
  <si>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</si>
  <si>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</si>
  <si>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</si>
  <si>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</si>
  <si>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</si>
  <si>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</si>
  <si>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</si>
  <si>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</si>
  <si>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</si>
  <si>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</si>
  <si>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</si>
  <si>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</si>
  <si>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</si>
  <si>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</si>
  <si>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</si>
  <si>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</si>
  <si>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</si>
  <si>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</si>
  <si>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</si>
  <si>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</si>
  <si>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</si>
  <si>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</si>
  <si>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</si>
  <si>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</si>
  <si>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</si>
  <si>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</si>
  <si>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</si>
  <si>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</si>
  <si>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</si>
  <si>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</si>
  <si>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</si>
  <si>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</si>
  <si>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</si>
  <si>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</si>
  <si>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</si>
  <si>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</si>
  <si>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</si>
  <si>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</si>
  <si>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</si>
  <si>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</si>
  <si>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</si>
  <si>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</si>
  <si>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</si>
  <si>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</si>
  <si>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</si>
  <si>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</si>
  <si>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</si>
  <si>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</si>
  <si>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</si>
  <si>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</si>
  <si>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</si>
  <si>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</si>
  <si>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</si>
  <si>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</si>
  <si>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</si>
  <si>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</si>
  <si>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</si>
  <si>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</si>
  <si>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</si>
  <si>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</si>
  <si>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</si>
  <si>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</si>
  <si>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</si>
  <si>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</si>
  <si>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</si>
  <si>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</si>
  <si>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</si>
  <si>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</si>
  <si>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</si>
  <si>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</si>
  <si>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</si>
  <si>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</si>
  <si>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</si>
  <si>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</si>
  <si>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</si>
  <si>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</si>
  <si>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</si>
  <si>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</si>
  <si>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</si>
  <si>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</si>
  <si>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</si>
  <si>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</si>
  <si>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</si>
  <si>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</si>
  <si>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</si>
  <si>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</si>
  <si>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</si>
  <si>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</si>
  <si>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</si>
  <si>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</si>
  <si>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</si>
  <si>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</si>
  <si>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</si>
  <si>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</si>
  <si>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</si>
  <si>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</si>
  <si>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</si>
  <si>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</si>
  <si>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</si>
  <si>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</si>
  <si>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</si>
  <si>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</si>
  <si>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</si>
  <si>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</si>
  <si>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</si>
  <si>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</si>
  <si>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</si>
  <si>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</si>
  <si>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</si>
  <si>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</si>
  <si>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</si>
  <si>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</si>
  <si>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</si>
  <si>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</si>
  <si>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</si>
  <si>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</si>
  <si>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</si>
  <si>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</si>
  <si>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</si>
  <si>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</si>
  <si>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</si>
  <si>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</si>
  <si>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</si>
  <si>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</si>
  <si>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</si>
  <si>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</si>
  <si>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</si>
  <si>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</si>
  <si>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</si>
  <si>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</si>
  <si>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</si>
  <si>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</si>
  <si>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</si>
  <si>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</si>
  <si>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</si>
  <si>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</si>
  <si>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</si>
  <si>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</si>
  <si>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</si>
  <si>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</si>
  <si>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</si>
  <si>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</si>
  <si>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</si>
  <si>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</si>
  <si>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</si>
  <si>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</si>
  <si>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</si>
  <si>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</si>
  <si>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</si>
  <si>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</si>
  <si>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</si>
  <si>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</si>
  <si>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</si>
  <si>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</si>
  <si>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</si>
  <si>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</si>
  <si>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</si>
  <si>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</si>
  <si>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</si>
  <si>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</si>
  <si>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</si>
  <si>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</si>
  <si>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</si>
  <si>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</si>
  <si>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</si>
  <si>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</si>
  <si>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</si>
  <si>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</si>
  <si>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</si>
  <si>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</si>
  <si>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</si>
  <si>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</si>
  <si>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</si>
  <si>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</si>
  <si>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</si>
  <si>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</si>
  <si>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</si>
  <si>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</si>
  <si>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</si>
  <si>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</si>
  <si>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</si>
  <si>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</si>
  <si>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</si>
  <si>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</si>
  <si>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</si>
  <si>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</si>
  <si>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</si>
  <si>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</si>
  <si>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</si>
  <si>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</si>
  <si>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</si>
  <si>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</si>
  <si>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</si>
  <si>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</si>
  <si>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</si>
  <si>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</si>
  <si>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</si>
  <si>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</si>
  <si>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</si>
  <si>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</si>
  <si>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</si>
  <si>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</si>
  <si>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</si>
  <si>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</si>
  <si>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</si>
  <si>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</si>
  <si>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</si>
  <si>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</si>
  <si>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</si>
  <si>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</si>
  <si>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</si>
  <si>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</si>
  <si>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</si>
  <si>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</si>
  <si>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</si>
  <si>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</si>
  <si>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</si>
  <si>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</si>
  <si>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</si>
  <si>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</si>
  <si>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</si>
  <si>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</si>
  <si>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</si>
  <si>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</si>
  <si>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</si>
  <si>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</si>
  <si>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</si>
  <si>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</si>
  <si>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</si>
  <si>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</si>
  <si>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</si>
  <si>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</si>
  <si>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</si>
  <si>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</si>
  <si>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</si>
  <si>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</si>
  <si>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</si>
  <si>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</si>
  <si>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</si>
  <si>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</si>
  <si>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</si>
  <si>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</si>
  <si>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</si>
  <si>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</si>
  <si>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</si>
  <si>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</si>
  <si>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</si>
  <si>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</si>
  <si>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</si>
  <si>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</si>
  <si>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</si>
  <si>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</si>
  <si>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</si>
  <si>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</si>
  <si>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</si>
  <si>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</si>
  <si>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</si>
  <si>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</si>
  <si>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</si>
  <si>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</si>
  <si>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</si>
  <si>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</si>
  <si>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</si>
  <si>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</si>
  <si>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</si>
  <si>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</si>
  <si>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</si>
  <si>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</si>
  <si>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</si>
  <si>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</si>
  <si>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</si>
  <si>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</si>
  <si>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</si>
  <si>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</si>
  <si>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</si>
  <si>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</si>
  <si>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</si>
  <si>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</si>
  <si>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</si>
  <si>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</si>
  <si>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</si>
  <si>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</si>
  <si>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</si>
  <si>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</si>
  <si>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</si>
  <si>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</si>
  <si>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</si>
  <si>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</si>
  <si>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</si>
  <si>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</si>
  <si>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</si>
  <si>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</si>
  <si>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</si>
  <si>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</si>
  <si>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</si>
  <si>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</si>
  <si>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</si>
  <si>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</si>
  <si>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</si>
  <si>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</si>
  <si>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</si>
  <si>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</si>
  <si>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</si>
  <si>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</si>
  <si>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</si>
  <si>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</si>
  <si>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</si>
  <si>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</si>
  <si>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</si>
  <si>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</si>
  <si>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</si>
  <si>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</si>
  <si>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</si>
  <si>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</si>
  <si>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</si>
  <si>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</si>
  <si>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</si>
  <si>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</si>
  <si>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</si>
  <si>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</si>
  <si>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</si>
  <si>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</si>
  <si>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</si>
  <si>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</si>
  <si>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</si>
  <si>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</si>
  <si>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</si>
  <si>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</si>
  <si>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</si>
  <si>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</si>
  <si>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</si>
  <si>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</si>
  <si>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</si>
  <si>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</si>
  <si>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</si>
  <si>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</si>
  <si>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</si>
  <si>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</si>
  <si>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</si>
  <si>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</si>
  <si>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</si>
  <si>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</si>
  <si>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</si>
  <si>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</si>
  <si>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</si>
  <si>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</si>
  <si>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</si>
  <si>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</si>
  <si>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</si>
  <si>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</si>
  <si>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</si>
  <si>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</si>
  <si>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</si>
  <si>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</si>
  <si>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</si>
  <si>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</si>
  <si>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</si>
  <si>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</si>
  <si>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</si>
  <si>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</si>
  <si>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</si>
  <si>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</si>
  <si>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</si>
  <si>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</si>
  <si>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</si>
  <si>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</si>
  <si>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</si>
  <si>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</si>
  <si>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</si>
  <si>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</si>
  <si>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</si>
  <si>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</si>
  <si>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</si>
  <si>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</si>
  <si>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</si>
  <si>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</si>
  <si>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</si>
  <si>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</si>
  <si>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</si>
  <si>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</si>
  <si>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</si>
  <si>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</si>
  <si>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</si>
  <si>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</si>
  <si>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</si>
  <si>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</si>
  <si>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</si>
  <si>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</si>
  <si>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</si>
  <si>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</si>
  <si>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</si>
  <si>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</si>
  <si>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</si>
  <si>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</si>
  <si>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</si>
  <si>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</si>
  <si>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</si>
  <si>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</si>
  <si>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</si>
  <si>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</si>
  <si>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</si>
  <si>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</si>
  <si>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</si>
  <si>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</si>
  <si>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</si>
  <si>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</si>
  <si>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</si>
  <si>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</si>
  <si>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</si>
  <si>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</si>
  <si>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</si>
  <si>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</si>
  <si>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</si>
  <si>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</si>
  <si>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</si>
  <si>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</si>
  <si>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</si>
  <si>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</si>
  <si>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</si>
  <si>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</si>
  <si>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</si>
  <si>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</si>
  <si>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</si>
  <si>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</si>
  <si>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</si>
  <si>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</si>
  <si>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</si>
  <si>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</si>
  <si>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</si>
  <si>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</si>
  <si>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</si>
  <si>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</si>
  <si>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</si>
  <si>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</si>
  <si>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</si>
  <si>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</si>
  <si>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</si>
  <si>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</si>
  <si>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</si>
  <si>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</si>
  <si>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</si>
  <si>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</si>
  <si>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</si>
  <si>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</si>
  <si>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</si>
  <si>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</si>
  <si>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</si>
  <si>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</si>
  <si>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</si>
  <si>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</si>
  <si>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</si>
  <si>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</si>
  <si>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</si>
  <si>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</si>
  <si>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</si>
  <si>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</si>
  <si>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</si>
  <si>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</si>
  <si>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</si>
  <si>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</si>
  <si>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</si>
  <si>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</si>
  <si>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</si>
  <si>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</si>
  <si>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</si>
  <si>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</si>
  <si>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</si>
  <si>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</si>
  <si>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</si>
  <si>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</si>
  <si>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</si>
  <si>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</si>
  <si>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</si>
  <si>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</si>
  <si>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</si>
  <si>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</si>
  <si>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</si>
  <si>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</si>
  <si>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</si>
  <si>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</si>
  <si>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</si>
  <si>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</si>
  <si>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</si>
  <si>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</si>
  <si>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</si>
  <si>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</si>
  <si>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</si>
  <si>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</si>
  <si>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</si>
  <si>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</si>
  <si>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</si>
  <si>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</si>
  <si>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</si>
  <si>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</si>
  <si>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</si>
  <si>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</si>
  <si>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</si>
  <si>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</si>
  <si>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</si>
  <si>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</si>
  <si>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</si>
  <si>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</si>
  <si>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</si>
  <si>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</si>
  <si>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</si>
  <si>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</si>
  <si>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</si>
  <si>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</si>
  <si>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</si>
  <si>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</si>
  <si>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</si>
  <si>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</si>
  <si>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</si>
  <si>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</si>
  <si>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</si>
  <si>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</si>
  <si>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</si>
  <si>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</si>
  <si>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</si>
  <si>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</si>
  <si>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</si>
  <si>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</si>
  <si>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</si>
  <si>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</si>
  <si>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</si>
  <si>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</si>
  <si>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</si>
  <si>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</si>
  <si>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</si>
  <si>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</si>
  <si>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</si>
  <si>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</si>
  <si>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</si>
  <si>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</si>
  <si>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</si>
  <si>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</si>
  <si>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</si>
  <si>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</si>
  <si>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</si>
  <si>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</si>
  <si>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</si>
  <si>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</si>
  <si>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</si>
  <si>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</si>
  <si>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</si>
  <si>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</si>
  <si>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</si>
  <si>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</si>
  <si>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</si>
  <si>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</si>
  <si>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</si>
  <si>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</si>
  <si>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</si>
  <si>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</si>
  <si>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</si>
  <si>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</si>
  <si>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</si>
  <si>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</si>
  <si>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</si>
  <si>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</si>
  <si>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</si>
  <si>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</si>
  <si>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</si>
  <si>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</si>
  <si>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</si>
  <si>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</si>
  <si>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</si>
  <si>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</si>
  <si>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</si>
  <si>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</si>
  <si>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</si>
  <si>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</si>
  <si>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</si>
  <si>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</si>
  <si>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</si>
  <si>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</si>
  <si>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</si>
  <si>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</si>
  <si>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</si>
  <si>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</si>
  <si>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</si>
  <si>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</si>
  <si>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</si>
  <si>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</si>
  <si>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</si>
  <si>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</si>
  <si>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</si>
  <si>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</si>
  <si>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</si>
  <si>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</si>
  <si>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</si>
  <si>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</si>
  <si>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</si>
  <si>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</si>
  <si>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</si>
  <si>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</si>
  <si>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</si>
  <si>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</si>
  <si>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</si>
  <si>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</si>
  <si>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</si>
  <si>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</si>
  <si>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</si>
  <si>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</si>
  <si>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</si>
  <si>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</si>
  <si>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</si>
  <si>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</si>
  <si>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</si>
  <si>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</si>
  <si>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</si>
  <si>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</si>
  <si>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</si>
  <si>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</si>
  <si>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</si>
  <si>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</si>
  <si>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</si>
  <si>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</si>
  <si>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</si>
  <si>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</si>
  <si>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</si>
  <si>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</si>
  <si>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</si>
  <si>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</si>
  <si>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</si>
  <si>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</si>
  <si>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</si>
  <si>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</si>
  <si>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</si>
  <si>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</si>
  <si>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</si>
  <si>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</si>
  <si>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</si>
  <si>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</si>
  <si>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</si>
  <si>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</si>
  <si>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</si>
  <si>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</si>
  <si>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</si>
  <si>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</si>
  <si>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</si>
  <si>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</si>
  <si>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</si>
  <si>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</si>
  <si>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</si>
  <si>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</si>
  <si>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</si>
  <si>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</si>
  <si>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</si>
  <si>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</si>
  <si>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</si>
  <si>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</si>
  <si>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</si>
  <si>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</si>
  <si>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</si>
  <si>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</si>
  <si>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</si>
  <si>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</si>
  <si>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</si>
  <si>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</si>
  <si>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</si>
  <si>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</si>
  <si>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</si>
  <si>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</si>
  <si>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</si>
  <si>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</si>
  <si>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</si>
  <si>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</si>
  <si>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</si>
  <si>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</si>
  <si>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</si>
  <si>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</si>
  <si>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</si>
  <si>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</si>
  <si>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</si>
  <si>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</si>
  <si>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</si>
  <si>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</si>
  <si>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</si>
  <si>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</si>
  <si>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</si>
  <si>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</si>
  <si>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</si>
  <si>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</si>
  <si>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</si>
  <si>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</si>
  <si>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</si>
  <si>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</si>
  <si>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</si>
  <si>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</si>
  <si>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</si>
  <si>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</si>
  <si>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</si>
  <si>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</si>
  <si>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</si>
  <si>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</si>
  <si>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</si>
  <si>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</si>
  <si>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</si>
  <si>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</si>
  <si>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</si>
  <si>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</si>
  <si>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</si>
  <si>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</si>
  <si>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</si>
  <si>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</si>
  <si>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</si>
  <si>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</si>
  <si>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</si>
  <si>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</si>
  <si>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</si>
  <si>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</si>
  <si>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</si>
  <si>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</si>
  <si>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</si>
  <si>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</si>
  <si>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</si>
  <si>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</si>
  <si>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</si>
  <si>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</si>
  <si>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</si>
  <si>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</si>
  <si>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</si>
  <si>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</si>
  <si>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</si>
  <si>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</si>
  <si>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</si>
  <si>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</si>
  <si>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</si>
  <si>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</si>
  <si>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</si>
  <si>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</si>
  <si>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</si>
  <si>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</si>
  <si>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</si>
  <si>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</si>
  <si>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</si>
  <si>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</si>
  <si>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</si>
  <si>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</si>
  <si>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</si>
  <si>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</si>
  <si>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</si>
  <si>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</si>
  <si>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</si>
  <si>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</si>
  <si>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</si>
  <si>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</si>
  <si>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</si>
  <si>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</si>
  <si>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</si>
  <si>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</si>
  <si>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</si>
  <si>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</si>
  <si>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</si>
  <si>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</si>
  <si>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</si>
  <si>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</si>
  <si>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</si>
  <si>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</si>
  <si>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</si>
  <si>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</si>
  <si>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</si>
  <si>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</si>
  <si>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</si>
  <si>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</si>
  <si>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</si>
  <si>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</si>
  <si>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</si>
  <si>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</si>
  <si>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</si>
  <si>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</si>
  <si>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</si>
  <si>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</si>
  <si>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</si>
  <si>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</si>
  <si>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</si>
  <si>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</si>
  <si>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</si>
  <si>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</si>
  <si>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</si>
  <si>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</si>
  <si>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</si>
  <si>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</si>
  <si>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</si>
  <si>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</si>
  <si>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</si>
  <si>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</si>
  <si>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</si>
  <si>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</si>
  <si>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</si>
  <si>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</si>
  <si>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</si>
  <si>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</si>
  <si>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</si>
  <si>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</si>
  <si>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</si>
  <si>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</si>
  <si>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</si>
  <si>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</si>
  <si>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</si>
  <si>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</si>
  <si>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</si>
  <si>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</si>
  <si>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</si>
  <si>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</si>
  <si>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</si>
  <si>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</si>
  <si>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</si>
  <si>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</si>
  <si>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</si>
  <si>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</si>
  <si>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</si>
  <si>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</si>
  <si>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</si>
  <si>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</si>
  <si>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</si>
  <si>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</si>
  <si>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</si>
  <si>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</si>
  <si>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</si>
  <si>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</si>
  <si>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</si>
  <si>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</si>
  <si>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</si>
  <si>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</si>
  <si>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</si>
  <si>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</si>
  <si>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</si>
  <si>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</si>
  <si>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</si>
  <si>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</si>
  <si>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</si>
  <si>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</si>
  <si>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</si>
  <si>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</si>
  <si>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</si>
  <si>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</si>
  <si>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</si>
  <si>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</si>
  <si>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</si>
  <si>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</si>
  <si>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</si>
  <si>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</si>
  <si>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</si>
  <si>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</si>
  <si>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</si>
  <si>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</si>
  <si>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</si>
  <si>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</si>
  <si>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</si>
  <si>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</si>
  <si>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</si>
  <si>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</si>
  <si>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</si>
  <si>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</si>
  <si>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</si>
  <si>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</si>
  <si>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</si>
  <si>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</si>
  <si>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</si>
  <si>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</si>
  <si>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</si>
  <si>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</si>
  <si>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</si>
  <si>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</si>
  <si>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</si>
  <si>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</si>
  <si>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</si>
  <si>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</si>
  <si>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</si>
  <si>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</si>
  <si>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</si>
  <si>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</si>
  <si>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</si>
  <si>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</si>
  <si>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</si>
  <si>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</si>
  <si>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</si>
  <si>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</si>
  <si>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</si>
  <si>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</si>
  <si>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</si>
  <si>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</si>
  <si>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</si>
  <si>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</si>
  <si>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</si>
  <si>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</si>
  <si>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</si>
  <si>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</si>
  <si>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</si>
  <si>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</si>
  <si>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</si>
  <si>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</si>
  <si>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</si>
  <si>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</si>
  <si>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</si>
  <si>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</si>
  <si>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</si>
  <si>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</si>
  <si>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</si>
  <si>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</si>
  <si>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</si>
  <si>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</si>
  <si>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</si>
  <si>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</si>
  <si>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</si>
  <si>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</si>
  <si>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</si>
  <si>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</si>
  <si>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</si>
  <si>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</si>
  <si>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</si>
  <si>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</si>
  <si>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</si>
  <si>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</si>
  <si>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</si>
  <si>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</si>
  <si>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</si>
  <si>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</si>
  <si>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</si>
  <si>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</si>
  <si>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</si>
  <si>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</si>
  <si>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</si>
  <si>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</si>
  <si>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</si>
  <si>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</si>
  <si>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</si>
  <si>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</si>
  <si>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</si>
  <si>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</si>
  <si>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</si>
  <si>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</si>
  <si>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</si>
  <si>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</si>
  <si>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</si>
  <si>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</si>
  <si>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</si>
  <si>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</si>
  <si>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</si>
  <si>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</si>
  <si>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</si>
  <si>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</si>
  <si>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</si>
  <si>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</si>
  <si>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</si>
  <si>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</si>
  <si>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</si>
  <si>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</si>
  <si>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</si>
  <si>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</si>
  <si>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</si>
  <si>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</si>
  <si>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</si>
  <si>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</si>
  <si>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</si>
  <si>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</si>
  <si>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</si>
  <si>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</si>
  <si>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</si>
  <si>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</si>
  <si>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</si>
  <si>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</si>
  <si>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</si>
  <si>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</si>
  <si>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</si>
  <si>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</si>
  <si>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</si>
  <si>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</si>
  <si>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</si>
  <si>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</si>
  <si>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</si>
  <si>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</si>
  <si>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</si>
  <si>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</si>
  <si>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</si>
  <si>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</si>
  <si>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</si>
  <si>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</si>
  <si>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</si>
  <si>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</si>
  <si>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</si>
  <si>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</si>
  <si>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</si>
  <si>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</si>
  <si>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</si>
  <si>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</si>
  <si>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</si>
  <si>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</si>
  <si>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</si>
  <si>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</si>
  <si>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</si>
  <si>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</si>
  <si>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</si>
  <si>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</si>
  <si>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</si>
  <si>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</si>
  <si>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</si>
  <si>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</si>
  <si>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</si>
  <si>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</si>
  <si>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</si>
  <si>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</si>
  <si>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</si>
  <si>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</si>
  <si>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</si>
  <si>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</si>
  <si>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</si>
  <si>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</si>
  <si>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</si>
  <si>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</si>
  <si>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</si>
  <si>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</si>
  <si>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</si>
  <si>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</si>
  <si>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</si>
  <si>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</si>
  <si>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</si>
  <si>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</si>
  <si>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</si>
  <si>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</si>
  <si>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</si>
  <si>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</si>
  <si>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</si>
  <si>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</si>
  <si>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</si>
  <si>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</si>
  <si>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</si>
  <si>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</si>
  <si>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</si>
  <si>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</si>
  <si>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</si>
  <si>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</si>
  <si>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</si>
  <si>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</si>
  <si>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</si>
  <si>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</si>
  <si>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</si>
  <si>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</si>
  <si>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</si>
  <si>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</si>
  <si>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</si>
  <si>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</si>
  <si>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</si>
  <si>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</si>
  <si>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</si>
  <si>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</si>
  <si>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</si>
  <si>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</si>
  <si>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</si>
  <si>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</si>
  <si>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</si>
  <si>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</si>
  <si>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</si>
  <si>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</si>
  <si>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</si>
  <si>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</si>
  <si>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</si>
  <si>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</si>
  <si>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</si>
  <si>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</si>
  <si>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</si>
  <si>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</si>
  <si>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</si>
  <si>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</si>
  <si>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</si>
  <si>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</si>
  <si>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</si>
  <si>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</si>
  <si>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</si>
  <si>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</si>
  <si>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</si>
  <si>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</si>
  <si>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</si>
  <si>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</si>
  <si>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</si>
  <si>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</si>
  <si>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</si>
  <si>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</si>
  <si>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</si>
  <si>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</si>
  <si>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</si>
  <si>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</si>
  <si>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</si>
  <si>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</si>
  <si>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</si>
  <si>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</si>
  <si>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</si>
  <si>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</si>
  <si>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</si>
  <si>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</si>
  <si>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</si>
  <si>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</si>
  <si>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</si>
  <si>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</si>
  <si>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</si>
  <si>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</si>
  <si>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</si>
  <si>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</si>
  <si>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</si>
  <si>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</si>
  <si>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</si>
  <si>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</si>
  <si>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</si>
  <si>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</si>
  <si>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</si>
  <si>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</si>
  <si>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</si>
  <si>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</si>
  <si>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</si>
  <si>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</si>
  <si>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</si>
  <si>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</si>
  <si>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</si>
  <si>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</si>
  <si>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</si>
  <si>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</si>
  <si>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</si>
  <si>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</si>
  <si>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</si>
  <si>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</si>
  <si>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</si>
  <si>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</si>
  <si>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</si>
  <si>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</si>
  <si>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</si>
  <si>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</si>
  <si>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</si>
  <si>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</si>
  <si>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</si>
  <si>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</si>
  <si>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</si>
  <si>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</si>
  <si>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</si>
  <si>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</si>
  <si>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</si>
  <si>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</si>
  <si>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</si>
  <si>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</si>
  <si>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</si>
  <si>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</si>
  <si>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</si>
  <si>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</si>
  <si>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</si>
  <si>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</si>
  <si>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</si>
  <si>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</si>
  <si>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</si>
  <si>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</si>
  <si>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</si>
  <si>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</si>
  <si>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</si>
  <si>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</si>
  <si>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</si>
  <si>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</si>
  <si>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</si>
  <si>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</si>
  <si>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</si>
  <si>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</si>
  <si>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</si>
  <si>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</si>
  <si>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</si>
  <si>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</si>
  <si>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</si>
  <si>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</si>
  <si>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</si>
  <si>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</si>
  <si>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</si>
  <si>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</si>
  <si>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</si>
  <si>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</si>
  <si>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</si>
  <si>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</si>
  <si>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</si>
  <si>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</si>
  <si>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</si>
  <si>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</si>
  <si>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</si>
  <si>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</si>
  <si>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</si>
  <si>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</si>
  <si>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</si>
  <si>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</si>
  <si>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</si>
  <si>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</si>
  <si>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</si>
  <si>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</si>
  <si>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</si>
  <si>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</si>
  <si>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</si>
  <si>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</si>
  <si>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</si>
  <si>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</si>
  <si>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</si>
  <si>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</si>
  <si>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</si>
  <si>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</si>
  <si>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</si>
  <si>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</si>
  <si>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</si>
  <si>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</si>
  <si>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</si>
  <si>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</si>
  <si>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</si>
  <si>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</si>
  <si>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</si>
  <si>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</si>
  <si>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</si>
  <si>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</si>
  <si>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</si>
  <si>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</si>
  <si>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</si>
  <si>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</si>
  <si>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</si>
  <si>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</si>
  <si>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</si>
  <si>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</si>
  <si>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</si>
  <si>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</si>
  <si>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</si>
  <si>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</si>
  <si>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</si>
  <si>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</si>
  <si>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</si>
  <si>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</si>
  <si>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</si>
  <si>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</si>
  <si>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</si>
  <si>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</si>
  <si>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</si>
  <si>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</si>
  <si>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</si>
  <si>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</si>
  <si>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</si>
  <si>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</si>
  <si>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</si>
  <si>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</si>
  <si>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</si>
  <si>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</si>
  <si>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</si>
  <si>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</si>
  <si>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</si>
  <si>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</si>
  <si>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</si>
  <si>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</si>
  <si>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</si>
  <si>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</si>
  <si>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</si>
  <si>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</si>
  <si>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</si>
  <si>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</si>
  <si>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</si>
  <si>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</si>
  <si>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</si>
  <si>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</si>
  <si>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</si>
  <si>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</si>
  <si>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</si>
  <si>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</si>
  <si>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</si>
  <si>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</si>
  <si>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</si>
  <si>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</si>
  <si>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</si>
  <si>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</si>
  <si>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</si>
  <si>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</si>
  <si>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</si>
  <si>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</si>
  <si>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</si>
  <si>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</si>
  <si>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</si>
  <si>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</si>
  <si>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</si>
  <si>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</si>
  <si>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</si>
  <si>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</si>
  <si>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</si>
  <si>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</si>
  <si>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</si>
  <si>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</si>
  <si>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</si>
  <si>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</si>
  <si>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</si>
  <si>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</si>
  <si>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</si>
  <si>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</si>
  <si>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</si>
  <si>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</si>
  <si>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</si>
  <si>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</si>
  <si>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</si>
  <si>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</si>
  <si>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</si>
  <si>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</si>
  <si>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</si>
  <si>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</si>
  <si>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</si>
  <si>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</si>
  <si>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</si>
  <si>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</si>
  <si>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</si>
  <si>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</si>
  <si>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</si>
  <si>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</si>
  <si>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</si>
  <si>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</si>
  <si>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</si>
  <si>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</si>
  <si>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</si>
  <si>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</si>
  <si>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</si>
  <si>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</si>
  <si>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</si>
  <si>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</si>
  <si>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</si>
  <si>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</si>
  <si>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</si>
  <si>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</si>
  <si>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</si>
  <si>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</si>
  <si>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</si>
  <si>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</si>
  <si>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</si>
  <si>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</si>
  <si>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</si>
  <si>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</si>
  <si>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</si>
  <si>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</si>
  <si>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</si>
  <si>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</si>
  <si>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</si>
  <si>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</si>
  <si>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</si>
  <si>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</si>
  <si>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</si>
  <si>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</si>
  <si>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</si>
  <si>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</si>
  <si>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</si>
  <si>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</si>
  <si>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</si>
  <si>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</si>
  <si>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</si>
  <si>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</si>
  <si>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</si>
  <si>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</si>
  <si>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</si>
  <si>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</si>
  <si>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</si>
  <si>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</si>
  <si>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</si>
  <si>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</si>
  <si>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</si>
  <si>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</si>
  <si>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</si>
  <si>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</si>
  <si>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</si>
  <si>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</si>
  <si>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</si>
  <si>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</si>
  <si>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</si>
  <si>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</si>
  <si>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</si>
  <si>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</si>
  <si>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</si>
  <si>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</si>
  <si>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</si>
  <si>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</si>
  <si>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</si>
  <si>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</si>
  <si>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</si>
  <si>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</si>
  <si>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</si>
  <si>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</si>
  <si>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</si>
  <si>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</si>
  <si>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</si>
  <si>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</si>
  <si>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</si>
  <si>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</si>
  <si>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</si>
  <si>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</si>
  <si>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</si>
  <si>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</si>
  <si>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</si>
  <si>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</si>
  <si>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</si>
  <si>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</si>
  <si>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</si>
  <si>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</si>
  <si>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</si>
  <si>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</si>
  <si>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</si>
  <si>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</si>
  <si>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</si>
  <si>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</si>
  <si>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</si>
  <si>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</si>
  <si>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</si>
  <si>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</si>
  <si>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</si>
  <si>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</si>
  <si>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</si>
  <si>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</si>
  <si>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</si>
  <si>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</si>
  <si>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</si>
  <si>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</si>
  <si>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</si>
  <si>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</si>
  <si>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</si>
  <si>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</si>
  <si>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</si>
  <si>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</si>
  <si>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</si>
  <si>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</si>
  <si>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</si>
  <si>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</si>
  <si>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</si>
  <si>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</si>
  <si>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</si>
  <si>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</si>
  <si>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</si>
  <si>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</si>
  <si>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</si>
  <si>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</si>
  <si>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</si>
  <si>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</si>
  <si>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</si>
  <si>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</si>
  <si>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</si>
  <si>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</si>
  <si>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</si>
  <si>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</si>
  <si>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</si>
  <si>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</si>
  <si>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</si>
  <si>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</si>
  <si>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</si>
  <si>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</si>
  <si>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</si>
  <si>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</si>
  <si>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</si>
  <si>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</si>
  <si>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</si>
  <si>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</si>
  <si>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</si>
  <si>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</si>
  <si>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</si>
  <si>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</si>
  <si>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</si>
  <si>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</si>
  <si>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</si>
  <si>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</si>
  <si>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</si>
  <si>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</si>
  <si>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</si>
  <si>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</si>
  <si>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</si>
  <si>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</si>
  <si>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</si>
  <si>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</si>
  <si>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</si>
  <si>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</si>
  <si>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</si>
  <si>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</si>
  <si>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</si>
  <si>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</si>
  <si>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</si>
  <si>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</si>
  <si>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</si>
  <si>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</si>
  <si>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</si>
  <si>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</si>
  <si>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</si>
  <si>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</si>
  <si>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</si>
  <si>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</si>
  <si>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</si>
  <si>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</si>
  <si>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</si>
  <si>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</si>
  <si>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</si>
  <si>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</si>
  <si>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</si>
  <si>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</si>
  <si>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</si>
  <si>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</si>
  <si>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</si>
  <si>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</si>
  <si>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</si>
  <si>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</si>
  <si>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</si>
  <si>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</si>
  <si>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</si>
  <si>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</si>
  <si>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</si>
  <si>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</si>
  <si>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</si>
  <si>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</si>
  <si>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</si>
  <si>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</si>
  <si>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</si>
  <si>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</si>
  <si>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</si>
  <si>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</si>
  <si>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</si>
  <si>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</si>
  <si>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</si>
  <si>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</si>
  <si>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</si>
  <si>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</si>
  <si>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</si>
  <si>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</si>
  <si>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</si>
  <si>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</si>
  <si>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</si>
  <si>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</si>
  <si>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</si>
  <si>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</si>
  <si>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</si>
  <si>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</si>
  <si>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</si>
  <si>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</si>
  <si>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</si>
  <si>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</si>
  <si>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</si>
  <si>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</si>
  <si>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</si>
  <si>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</si>
  <si>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</si>
  <si>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</si>
  <si>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</si>
  <si>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</si>
  <si>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</si>
  <si>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</si>
  <si>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</si>
  <si>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</si>
  <si>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</si>
  <si>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</si>
  <si>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</si>
  <si>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</si>
  <si>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</si>
  <si>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</si>
  <si>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</si>
  <si>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</si>
  <si>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</si>
  <si>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</si>
  <si>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</si>
  <si>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</si>
  <si>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</si>
  <si>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</si>
  <si>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</si>
  <si>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</si>
  <si>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</si>
  <si>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</si>
  <si>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</si>
  <si>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</si>
  <si>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</si>
  <si>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</si>
  <si>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</si>
  <si>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</si>
  <si>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</si>
  <si>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</si>
  <si>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</si>
  <si>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</si>
  <si>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</si>
  <si>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</si>
  <si>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</si>
  <si>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</si>
  <si>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</si>
  <si>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</si>
  <si>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</si>
  <si>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</si>
  <si>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</si>
  <si>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</si>
  <si>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</si>
  <si>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</si>
  <si>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</si>
  <si>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</si>
  <si>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</si>
  <si>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</si>
  <si>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</si>
  <si>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</si>
  <si>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</si>
  <si>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</si>
  <si>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</si>
  <si>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</si>
  <si>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</si>
  <si>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</si>
  <si>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</si>
  <si>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</si>
  <si>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</si>
  <si>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</si>
  <si>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</si>
  <si>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</si>
  <si>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</si>
  <si>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</si>
  <si>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</si>
  <si>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</si>
  <si>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</si>
  <si>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</si>
  <si>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</si>
  <si>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</si>
  <si>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</si>
  <si>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</si>
  <si>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</si>
  <si>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</si>
  <si>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</si>
  <si>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</si>
  <si>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</si>
  <si>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</si>
  <si>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</si>
  <si>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</si>
  <si>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</si>
  <si>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</si>
  <si>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</si>
  <si>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</si>
  <si>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</si>
  <si>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</si>
  <si>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</si>
  <si>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</si>
  <si>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</si>
  <si>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</si>
  <si>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</si>
  <si>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</si>
  <si>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</si>
  <si>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</si>
  <si>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</si>
  <si>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</si>
  <si>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</si>
  <si>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</si>
  <si>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</si>
  <si>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</si>
  <si>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</si>
  <si>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</si>
  <si>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</si>
  <si>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</si>
  <si>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</si>
  <si>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</si>
  <si>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</si>
  <si>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</si>
  <si>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</si>
  <si>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</si>
  <si>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</si>
  <si>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</si>
  <si>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</si>
  <si>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</si>
  <si>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</si>
  <si>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</si>
  <si>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</si>
  <si>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</si>
  <si>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</si>
  <si>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</si>
  <si>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</si>
  <si>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</si>
  <si>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</si>
  <si>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</si>
  <si>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</si>
  <si>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</si>
  <si>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</si>
  <si>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</si>
  <si>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</si>
  <si>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</si>
  <si>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</si>
  <si>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</si>
  <si>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</si>
  <si>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</si>
  <si>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</si>
  <si>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</si>
  <si>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</si>
  <si>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</si>
  <si>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</si>
  <si>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</si>
  <si>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</si>
  <si>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</si>
  <si>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</si>
  <si>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</si>
  <si>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</si>
  <si>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</si>
  <si>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</si>
  <si>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</si>
  <si>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</si>
  <si>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</si>
  <si>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</si>
  <si>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</si>
  <si>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</si>
  <si>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</si>
  <si>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</si>
  <si>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</si>
  <si>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</si>
  <si>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</si>
  <si>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</si>
  <si>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</si>
  <si>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</si>
  <si>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</si>
  <si>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</si>
  <si>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</si>
  <si>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</si>
  <si>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</si>
  <si>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</si>
  <si>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</si>
  <si>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</si>
  <si>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</si>
  <si>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</si>
  <si>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</si>
  <si>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</si>
  <si>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</si>
  <si>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</si>
  <si>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</si>
  <si>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</si>
  <si>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</si>
  <si>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</si>
  <si>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</si>
  <si>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</si>
  <si>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</si>
  <si>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</si>
  <si>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</si>
  <si>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</si>
  <si>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</si>
  <si>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</si>
  <si>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</si>
  <si>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</si>
  <si>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</si>
  <si>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</si>
  <si>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</si>
  <si>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</si>
  <si>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</si>
  <si>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</si>
  <si>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</si>
  <si>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</si>
  <si>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</si>
  <si>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</si>
  <si>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</si>
  <si>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</si>
  <si>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</si>
  <si>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</si>
  <si>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</si>
  <si>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</si>
  <si>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</si>
  <si>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</si>
  <si>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</si>
  <si>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</si>
  <si>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</si>
  <si>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</si>
  <si>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</si>
  <si>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</si>
  <si>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</si>
  <si>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</si>
  <si>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</si>
  <si>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</si>
  <si>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</si>
  <si>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</si>
  <si>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</si>
  <si>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</si>
  <si>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</si>
  <si>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</si>
  <si>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</si>
  <si>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</si>
  <si>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</si>
  <si>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</si>
  <si>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</si>
  <si>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</si>
  <si>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</si>
  <si>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</si>
  <si>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</si>
  <si>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</si>
  <si>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</si>
  <si>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</si>
  <si>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</si>
  <si>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</si>
  <si>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</si>
  <si>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</si>
  <si>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</si>
  <si>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</si>
  <si>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</si>
  <si>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</si>
  <si>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</si>
  <si>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</si>
  <si>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</si>
  <si>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</si>
  <si>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</si>
  <si>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</si>
  <si>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</si>
  <si>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</si>
  <si>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</si>
  <si>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</si>
  <si>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</si>
  <si>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</si>
  <si>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</si>
  <si>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</si>
  <si>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</si>
  <si>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</si>
  <si>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</si>
  <si>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</si>
  <si>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</si>
  <si>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</si>
  <si>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</si>
  <si>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</si>
  <si>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</si>
  <si>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</si>
  <si>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</si>
  <si>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</si>
  <si>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</si>
  <si>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</si>
  <si>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</si>
  <si>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</si>
  <si>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</si>
  <si>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</si>
  <si>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</si>
  <si>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</si>
  <si>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</si>
  <si>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</si>
  <si>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</si>
  <si>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</si>
  <si>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</si>
  <si>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</si>
  <si>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</si>
  <si>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</si>
  <si>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</si>
  <si>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</si>
  <si>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</si>
  <si>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</si>
  <si>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</si>
  <si>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</si>
  <si>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</si>
  <si>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</si>
  <si>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</si>
  <si>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</si>
  <si>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</si>
  <si>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</si>
  <si>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</si>
  <si>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</si>
  <si>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</si>
  <si>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</si>
  <si>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</si>
  <si>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</si>
  <si>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</si>
  <si>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</si>
  <si>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</si>
  <si>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</si>
  <si>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</si>
  <si>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</si>
  <si>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</si>
  <si>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</si>
  <si>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</si>
  <si>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</si>
  <si>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</si>
  <si>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</si>
  <si>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</si>
  <si>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</si>
  <si>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</si>
  <si>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</si>
  <si>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</si>
  <si>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</si>
  <si>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</si>
  <si>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</si>
  <si>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</si>
  <si>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</si>
  <si>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</si>
  <si>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</si>
  <si>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</si>
  <si>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</si>
  <si>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</si>
  <si>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</si>
  <si>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</si>
  <si>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</si>
  <si>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</si>
  <si>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</si>
  <si>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</si>
  <si>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</si>
  <si>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</si>
  <si>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</si>
  <si>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</si>
  <si>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</si>
  <si>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</si>
  <si>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</si>
  <si>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</si>
  <si>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</si>
  <si>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</si>
  <si>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</si>
  <si>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</si>
  <si>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</si>
  <si>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</si>
  <si>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</si>
  <si>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</si>
  <si>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</si>
  <si>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</si>
  <si>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</si>
  <si>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</si>
  <si>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</si>
  <si>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</si>
  <si>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</si>
  <si>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</si>
  <si>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</si>
  <si>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</si>
  <si>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</si>
  <si>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</si>
  <si>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</si>
  <si>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</si>
  <si>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</si>
  <si>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</si>
  <si>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</si>
  <si>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</si>
  <si>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</si>
  <si>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</si>
  <si>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</si>
  <si>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</si>
  <si>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</si>
  <si>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</si>
  <si>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</si>
  <si>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</si>
  <si>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</si>
  <si>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</si>
  <si>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</si>
  <si>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</si>
  <si>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</si>
  <si>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</si>
  <si>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</si>
  <si>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</si>
  <si>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</si>
  <si>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</si>
  <si>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</si>
  <si>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</si>
  <si>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</si>
  <si>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</si>
  <si>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</si>
  <si>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</si>
  <si>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</si>
  <si>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</si>
  <si>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</si>
  <si>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</si>
  <si>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</si>
  <si>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</si>
  <si>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</si>
  <si>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</si>
  <si>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</si>
  <si>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</si>
  <si>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</si>
  <si>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</si>
  <si>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</si>
  <si>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</si>
  <si>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</si>
  <si>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</si>
  <si>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</si>
  <si>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</si>
  <si>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</si>
  <si>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</si>
  <si>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</si>
  <si>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</si>
  <si>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</si>
  <si>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</si>
  <si>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</si>
  <si>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</si>
  <si>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</si>
  <si>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</si>
  <si>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</si>
  <si>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</si>
  <si>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</si>
  <si>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</si>
  <si>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</si>
  <si>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</si>
  <si>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</si>
  <si>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</si>
  <si>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</si>
  <si>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</si>
  <si>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</si>
  <si>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</si>
  <si>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</si>
  <si>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</si>
  <si>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</si>
  <si>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</si>
  <si>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</si>
  <si>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</si>
  <si>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</si>
  <si>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</si>
  <si>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</si>
  <si>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</si>
  <si>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</si>
  <si>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</si>
  <si>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</si>
  <si>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</si>
  <si>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</si>
  <si>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</si>
  <si>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</si>
  <si>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</si>
  <si>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</si>
  <si>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</si>
  <si>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</si>
  <si>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</si>
  <si>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</si>
  <si>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</si>
  <si>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</si>
  <si>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</si>
  <si>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</si>
  <si>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</si>
  <si>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</si>
  <si>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</si>
  <si>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</si>
  <si>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</si>
  <si>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</si>
  <si>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</si>
  <si>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</si>
  <si>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</si>
  <si>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</si>
  <si>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</si>
  <si>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</si>
  <si>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</si>
  <si>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</si>
  <si>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</si>
  <si>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</si>
  <si>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</si>
  <si>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</si>
  <si>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</si>
  <si>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</si>
  <si>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</si>
  <si>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</si>
  <si>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</si>
  <si>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</si>
  <si>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</si>
  <si>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</si>
  <si>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</si>
  <si>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</si>
  <si>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</si>
  <si>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</si>
  <si>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</si>
  <si>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</si>
  <si>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</si>
  <si>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</si>
  <si>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</si>
  <si>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</si>
  <si>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</si>
  <si>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</si>
  <si>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</si>
  <si>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</si>
  <si>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</si>
  <si>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</si>
  <si>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</si>
  <si>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</si>
  <si>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</si>
  <si>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</si>
  <si>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</si>
  <si>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</si>
  <si>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</si>
  <si>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</si>
  <si>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</si>
  <si>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</si>
  <si>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</si>
  <si>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</si>
  <si>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</si>
  <si>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</si>
  <si>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</si>
  <si>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</si>
  <si>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</si>
  <si>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</si>
  <si>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</si>
  <si>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</si>
  <si>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</si>
  <si>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</si>
  <si>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</si>
  <si>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</si>
  <si>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</si>
  <si>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</si>
  <si>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</si>
  <si>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</si>
  <si>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</si>
  <si>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</si>
  <si>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</si>
  <si>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</si>
  <si>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</si>
  <si>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</si>
  <si>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</si>
  <si>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</si>
  <si>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</si>
  <si>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</si>
  <si>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</si>
  <si>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</si>
  <si>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</si>
  <si>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</si>
  <si>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</si>
  <si>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</si>
  <si>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</si>
  <si>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</si>
  <si>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</si>
  <si>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</si>
  <si>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</si>
  <si>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</si>
  <si>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</si>
  <si>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</si>
  <si>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</si>
  <si>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</si>
  <si>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</si>
  <si>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</si>
  <si>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</si>
  <si>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</si>
  <si>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</si>
  <si>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</si>
  <si>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</si>
  <si>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</si>
  <si>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</si>
  <si>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</si>
  <si>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</si>
  <si>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</si>
  <si>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</si>
  <si>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</si>
  <si>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</si>
  <si>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</si>
  <si>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</si>
  <si>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</si>
  <si>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</si>
  <si>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</si>
  <si>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</si>
  <si>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</si>
  <si>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</si>
  <si>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</si>
  <si>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</si>
  <si>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</si>
  <si>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</si>
  <si>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</si>
  <si>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</si>
  <si>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</si>
  <si>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</si>
  <si>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</si>
  <si>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</si>
  <si>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</si>
  <si>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</si>
  <si>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</si>
  <si>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</si>
  <si>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</si>
  <si>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</si>
  <si>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</si>
  <si>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</si>
  <si>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</si>
  <si>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</si>
  <si>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</si>
  <si>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</si>
  <si>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</si>
  <si>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</si>
  <si>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</si>
  <si>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</si>
  <si>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</si>
  <si>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</si>
  <si>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</si>
  <si>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</si>
  <si>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</si>
  <si>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</si>
  <si>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</si>
  <si>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</si>
  <si>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</si>
  <si>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</si>
  <si>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</si>
  <si>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</si>
  <si>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</si>
  <si>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</si>
  <si>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</si>
  <si>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</si>
  <si>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</si>
  <si>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</si>
  <si>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</si>
  <si>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</si>
  <si>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</si>
  <si>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</si>
  <si>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</si>
  <si>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</si>
  <si>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</si>
  <si>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</si>
  <si>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</si>
  <si>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</si>
  <si>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</si>
  <si>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</si>
  <si>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</si>
  <si>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</si>
  <si>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</si>
  <si>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</si>
  <si>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</si>
  <si>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</si>
  <si>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</si>
  <si>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</si>
  <si>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</si>
  <si>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</si>
  <si>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</si>
  <si>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</si>
  <si>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</si>
  <si>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</si>
  <si>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</si>
  <si>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</si>
  <si>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</si>
  <si>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</si>
  <si>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</si>
  <si>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</si>
  <si>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</si>
  <si>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</si>
  <si>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</si>
  <si>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</si>
  <si>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</si>
  <si>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</si>
  <si>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</si>
  <si>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</si>
  <si>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</si>
  <si>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</si>
  <si>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</si>
  <si>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</si>
  <si>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</si>
  <si>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</si>
  <si>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</si>
  <si>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</si>
  <si>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</si>
  <si>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</si>
  <si>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</si>
  <si>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</si>
  <si>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</si>
  <si>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</si>
  <si>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</si>
  <si>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</si>
  <si>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</si>
  <si>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</si>
  <si>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</si>
  <si>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</si>
  <si>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</si>
  <si>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</si>
  <si>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</si>
  <si>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</si>
  <si>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</si>
  <si>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</si>
  <si>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</si>
  <si>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</si>
  <si>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</si>
  <si>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</si>
  <si>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</si>
  <si>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</si>
  <si>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</si>
  <si>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</si>
  <si>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</si>
  <si>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</si>
  <si>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</si>
  <si>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</si>
  <si>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</si>
  <si>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</si>
  <si>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</si>
  <si>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</si>
  <si>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</si>
  <si>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</si>
  <si>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</si>
  <si>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</si>
  <si>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</si>
  <si>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</si>
  <si>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</si>
  <si>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</si>
  <si>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</si>
  <si>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</si>
  <si>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</si>
  <si>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</si>
  <si>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</si>
  <si>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</si>
  <si>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</si>
  <si>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</si>
  <si>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</si>
  <si>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</si>
  <si>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</si>
  <si>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</si>
  <si>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</si>
  <si>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</si>
  <si>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</si>
  <si>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</si>
  <si>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</si>
  <si>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</si>
  <si>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</si>
  <si>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</si>
  <si>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</si>
  <si>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</si>
  <si>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</si>
  <si>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</si>
  <si>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</si>
  <si>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</si>
  <si>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</si>
  <si>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</si>
  <si>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</si>
  <si>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</si>
  <si>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</si>
  <si>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</si>
  <si>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</si>
  <si>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</si>
  <si>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</si>
  <si>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</si>
  <si>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</si>
  <si>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</si>
  <si>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</si>
  <si>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</si>
  <si>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</si>
  <si>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</si>
  <si>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</si>
  <si>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</si>
  <si>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</si>
  <si>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</si>
  <si>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</si>
  <si>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</si>
  <si>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</si>
  <si>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</si>
  <si>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</si>
  <si>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</si>
  <si>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</si>
  <si>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</si>
  <si>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</si>
  <si>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</si>
  <si>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</si>
  <si>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</si>
  <si>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</si>
  <si>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</si>
  <si>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</si>
  <si>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</si>
  <si>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</si>
  <si>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</si>
  <si>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</si>
  <si>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</si>
  <si>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</si>
  <si>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</si>
  <si>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</si>
  <si>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</si>
  <si>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</si>
  <si>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</si>
  <si>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</si>
  <si>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</si>
  <si>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</si>
  <si>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</si>
  <si>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</si>
  <si>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</si>
  <si>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</si>
  <si>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</si>
  <si>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</si>
  <si>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</si>
  <si>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</si>
  <si>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</si>
  <si>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</si>
  <si>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</si>
  <si>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</si>
  <si>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</si>
  <si>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</si>
  <si>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</si>
  <si>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</si>
  <si>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</si>
  <si>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</si>
  <si>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</si>
  <si>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</si>
  <si>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</si>
  <si>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</si>
  <si>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</si>
  <si>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</si>
  <si>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</si>
  <si>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</si>
  <si>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</si>
  <si>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</si>
  <si>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</si>
  <si>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</si>
  <si>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</si>
  <si>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</si>
  <si>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</si>
  <si>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</si>
  <si>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</si>
  <si>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</si>
  <si>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</si>
  <si>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</si>
  <si>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</si>
  <si>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</si>
  <si>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</si>
  <si>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</si>
  <si>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</si>
  <si>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</si>
  <si>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</si>
  <si>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</si>
  <si>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</si>
  <si>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</si>
  <si>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</si>
  <si>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</si>
  <si>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</si>
  <si>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</si>
  <si>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</si>
  <si>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</si>
  <si>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</si>
  <si>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</si>
  <si>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</si>
  <si>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</si>
  <si>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</si>
  <si>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</si>
  <si>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</si>
  <si>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</si>
  <si>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</si>
  <si>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</si>
  <si>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</si>
  <si>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</si>
  <si>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</si>
  <si>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</si>
  <si>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</si>
  <si>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</si>
  <si>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</si>
  <si>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</si>
  <si>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</si>
  <si>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</si>
  <si>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</si>
  <si>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</si>
  <si>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</si>
  <si>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</si>
  <si>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</si>
  <si>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</si>
  <si>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</si>
  <si>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</si>
  <si>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</si>
  <si>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</si>
  <si>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</si>
  <si>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</si>
  <si>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</si>
  <si>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</si>
  <si>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</si>
  <si>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</si>
  <si>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</si>
  <si>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</si>
  <si>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</si>
  <si>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</si>
  <si>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</si>
  <si>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</si>
  <si>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</si>
  <si>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</si>
  <si>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</si>
  <si>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</si>
  <si>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</si>
  <si>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</si>
  <si>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</si>
  <si>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</si>
  <si>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</si>
  <si>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</si>
  <si>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</si>
  <si>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</si>
  <si>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</si>
  <si>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</si>
  <si>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</si>
  <si>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</si>
  <si>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</si>
  <si>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</si>
  <si>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</si>
  <si>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</si>
  <si>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</si>
  <si>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</si>
  <si>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</si>
  <si>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</si>
  <si>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</si>
  <si>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</si>
  <si>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</si>
  <si>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</si>
  <si>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</si>
  <si>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</si>
  <si>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</si>
  <si>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</si>
  <si>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</si>
  <si>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</si>
  <si>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</si>
  <si>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</si>
  <si>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</si>
  <si>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</si>
  <si>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</si>
  <si>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</si>
  <si>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</si>
  <si>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</si>
  <si>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</si>
  <si>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</si>
  <si>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</si>
  <si>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</si>
  <si>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</si>
  <si>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</si>
  <si>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</si>
  <si>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</si>
  <si>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</si>
  <si>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</si>
  <si>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</si>
  <si>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</si>
  <si>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</si>
  <si>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</si>
  <si>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</si>
  <si>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</si>
  <si>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</si>
  <si>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</si>
  <si>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</si>
  <si>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</si>
  <si>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</si>
  <si>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</si>
  <si>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</si>
  <si>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</si>
  <si>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</si>
  <si>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</si>
  <si>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</si>
  <si>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</si>
  <si>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</si>
  <si>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</si>
  <si>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</si>
  <si>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</si>
  <si>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</si>
  <si>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</si>
  <si>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</si>
  <si>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</si>
  <si>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</si>
  <si>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</si>
  <si>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</si>
  <si>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</si>
  <si>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</si>
  <si>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</si>
  <si>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</si>
  <si>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</si>
  <si>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</si>
  <si>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</si>
  <si>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</si>
  <si>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</si>
  <si>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</si>
  <si>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</si>
  <si>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</si>
  <si>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</si>
  <si>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</si>
  <si>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</si>
  <si>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</si>
  <si>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</si>
  <si>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</si>
  <si>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</si>
  <si>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</si>
  <si>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</si>
  <si>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</si>
  <si>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</si>
  <si>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</si>
  <si>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</si>
  <si>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</si>
  <si>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</si>
  <si>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</si>
  <si>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</si>
  <si>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</si>
  <si>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</si>
  <si>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</si>
  <si>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</si>
  <si>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</si>
  <si>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</si>
  <si>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</si>
  <si>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</si>
  <si>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</si>
  <si>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</si>
  <si>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</si>
  <si>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</si>
  <si>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</si>
  <si>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</si>
  <si>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</si>
  <si>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</si>
  <si>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</si>
  <si>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</si>
  <si>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</si>
  <si>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</si>
  <si>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</si>
  <si>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</si>
  <si>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</si>
  <si>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</si>
  <si>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</si>
  <si>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</si>
  <si>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</si>
  <si>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</si>
  <si>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</si>
  <si>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</si>
  <si>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</si>
  <si>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</si>
  <si>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</si>
  <si>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</si>
  <si>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</si>
  <si>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</si>
  <si>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</si>
  <si>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</si>
  <si>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</si>
  <si>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</si>
  <si>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</si>
  <si>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</si>
  <si>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</si>
  <si>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</si>
  <si>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</si>
  <si>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</si>
  <si>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</si>
  <si>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</si>
  <si>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</si>
  <si>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</si>
  <si>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</si>
  <si>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</si>
  <si>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</si>
  <si>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</si>
  <si>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</si>
  <si>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</si>
  <si>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</si>
  <si>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</si>
  <si>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</si>
  <si>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</si>
  <si>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</si>
  <si>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</si>
  <si>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</si>
  <si>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</si>
  <si>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</si>
  <si>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</si>
  <si>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</si>
  <si>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</si>
  <si>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</si>
  <si>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</si>
  <si>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</si>
  <si>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</si>
  <si>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</si>
  <si>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</si>
  <si>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</si>
  <si>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</si>
  <si>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</si>
  <si>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</si>
  <si>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</si>
  <si>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</si>
  <si>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</si>
  <si>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</si>
  <si>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</si>
  <si>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</si>
  <si>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</si>
  <si>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</si>
  <si>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</si>
  <si>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</si>
  <si>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</si>
  <si>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</si>
  <si>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</si>
  <si>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</si>
  <si>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</si>
  <si>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</si>
  <si>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</si>
  <si>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</si>
  <si>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</si>
  <si>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</si>
  <si>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</si>
  <si>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</si>
  <si>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</si>
  <si>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</si>
  <si>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</si>
  <si>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</si>
  <si>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</si>
  <si>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</si>
  <si>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</si>
  <si>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</si>
  <si>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</si>
  <si>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</si>
  <si>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</si>
  <si>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</si>
  <si>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</si>
  <si>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</si>
  <si>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</si>
  <si>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</si>
  <si>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</si>
  <si>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</si>
  <si>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</si>
  <si>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</si>
  <si>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</si>
  <si>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</si>
  <si>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</si>
  <si>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</si>
  <si>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</si>
  <si>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</si>
  <si>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</si>
  <si>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</si>
  <si>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</si>
  <si>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</si>
  <si>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</si>
  <si>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</si>
  <si>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</si>
  <si>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</si>
  <si>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</si>
  <si>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</si>
  <si>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</si>
  <si>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</si>
  <si>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</si>
  <si>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</si>
  <si>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</si>
  <si>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</si>
  <si>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</si>
  <si>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</si>
  <si>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</si>
  <si>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</si>
  <si>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</si>
  <si>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</si>
  <si>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</si>
  <si>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</si>
  <si>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</si>
  <si>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</si>
  <si>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</si>
  <si>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</si>
  <si>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</si>
  <si>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</si>
  <si>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</si>
  <si>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</si>
  <si>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</si>
  <si>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</si>
  <si>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</si>
  <si>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</si>
  <si>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</si>
  <si>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</si>
  <si>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</si>
  <si>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</si>
  <si>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</si>
  <si>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</si>
  <si>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</si>
  <si>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</si>
  <si>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</si>
  <si>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</si>
  <si>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</si>
  <si>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</si>
  <si>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</si>
  <si>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</si>
  <si>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</si>
  <si>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</si>
  <si>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</si>
  <si>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</si>
  <si>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</si>
  <si>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</si>
  <si>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</si>
  <si>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</si>
  <si>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</si>
  <si>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</si>
  <si>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</si>
  <si>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</si>
  <si>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</si>
  <si>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</si>
  <si>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</si>
  <si>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</si>
  <si>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</si>
  <si>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</si>
  <si>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</si>
  <si>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</si>
  <si>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</si>
  <si>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</si>
  <si>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</si>
  <si>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</si>
  <si>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</si>
  <si>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</si>
  <si>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</si>
  <si>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</si>
  <si>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</si>
  <si>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</si>
  <si>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</si>
  <si>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</si>
  <si>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</si>
  <si>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</si>
  <si>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</si>
  <si>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</si>
  <si>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</si>
  <si>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</si>
  <si>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</si>
  <si>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</si>
  <si>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</si>
  <si>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</si>
  <si>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</si>
  <si>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</si>
  <si>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</si>
  <si>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</si>
  <si>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</si>
  <si>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</si>
  <si>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</si>
  <si>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</si>
  <si>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</si>
  <si>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</si>
  <si>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</si>
  <si>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</si>
  <si>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</si>
  <si>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</si>
  <si>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</si>
  <si>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</si>
  <si>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</si>
  <si>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</si>
  <si>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</si>
  <si>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</si>
  <si>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</si>
  <si>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</si>
  <si>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</si>
  <si>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</si>
  <si>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</si>
  <si>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</si>
  <si>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</si>
  <si>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</si>
  <si>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</si>
  <si>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</si>
  <si>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</si>
  <si>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</si>
  <si>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</si>
  <si>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</si>
  <si>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</si>
  <si>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</si>
  <si>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</si>
  <si>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</si>
  <si>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</si>
  <si>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</si>
  <si>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</si>
  <si>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</si>
  <si>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</si>
  <si>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</si>
  <si>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</si>
  <si>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</si>
  <si>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</si>
  <si>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</si>
  <si>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</si>
  <si>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</si>
  <si>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</si>
  <si>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</si>
  <si>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</si>
  <si>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</si>
  <si>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</si>
  <si>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</si>
  <si>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</si>
  <si>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</si>
  <si>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</si>
  <si>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</si>
  <si>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</si>
  <si>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</si>
  <si>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</si>
  <si>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</si>
  <si>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</si>
  <si>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</si>
  <si>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</si>
  <si>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</si>
  <si>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</si>
  <si>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</si>
  <si>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</si>
  <si>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</si>
  <si>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</si>
  <si>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</si>
  <si>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</si>
  <si>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</si>
  <si>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</si>
  <si>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</si>
  <si>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</si>
  <si>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</si>
  <si>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</si>
  <si>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</si>
  <si>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</si>
  <si>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</si>
  <si>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</si>
  <si>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</si>
  <si>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</si>
  <si>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</si>
  <si>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</si>
  <si>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</si>
  <si>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</si>
  <si>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</si>
  <si>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</si>
  <si>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</si>
  <si>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</si>
  <si>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</si>
  <si>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</si>
  <si>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</si>
  <si>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</si>
  <si>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</si>
  <si>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</si>
  <si>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</si>
  <si>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</si>
  <si>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</si>
  <si>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</si>
  <si>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</si>
  <si>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</si>
  <si>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</si>
  <si>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</si>
  <si>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</si>
  <si>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</si>
  <si>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</si>
  <si>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</si>
  <si>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</si>
  <si>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</si>
  <si>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</si>
  <si>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</si>
  <si>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</si>
  <si>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</si>
  <si>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</si>
  <si>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</si>
  <si>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</si>
  <si>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</si>
  <si>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</si>
  <si>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</si>
  <si>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</si>
  <si>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</si>
  <si>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</si>
  <si>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</si>
  <si>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</si>
  <si>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</si>
  <si>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</si>
  <si>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</si>
  <si>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</si>
  <si>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</si>
  <si>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</si>
  <si>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</si>
  <si>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</si>
  <si>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</si>
  <si>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</si>
  <si>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</si>
  <si>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</si>
  <si>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</si>
  <si>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</si>
  <si>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</si>
  <si>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</si>
  <si>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</si>
  <si>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</si>
  <si>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</si>
  <si>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</si>
  <si>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</si>
  <si>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</si>
  <si>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</si>
  <si>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</si>
  <si>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</si>
  <si>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</si>
  <si>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</si>
  <si>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</si>
  <si>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</si>
  <si>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</si>
  <si>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</si>
  <si>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</si>
  <si>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</si>
  <si>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</si>
  <si>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</si>
  <si>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</si>
  <si>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</si>
  <si>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</si>
  <si>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</si>
  <si>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</si>
  <si>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</si>
  <si>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</si>
  <si>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</si>
  <si>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</si>
  <si>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</si>
  <si>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</si>
  <si>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</si>
  <si>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</si>
  <si>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</si>
  <si>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</si>
  <si>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</si>
  <si>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</si>
  <si>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</si>
  <si>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</si>
  <si>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</si>
  <si>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</si>
  <si>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</si>
  <si>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</si>
  <si>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</si>
  <si>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</si>
  <si>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</si>
  <si>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</si>
  <si>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</si>
  <si>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</si>
  <si>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</si>
  <si>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</si>
  <si>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</si>
  <si>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</si>
  <si>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</si>
  <si>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</si>
  <si>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</si>
  <si>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</si>
  <si>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</si>
  <si>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</si>
  <si>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</si>
  <si>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</si>
  <si>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</si>
  <si>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</si>
  <si>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</si>
  <si>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</si>
  <si>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</si>
  <si>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</si>
  <si>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</si>
  <si>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</si>
  <si>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</si>
  <si>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</si>
  <si>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</si>
  <si>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</si>
  <si>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</si>
  <si>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</si>
  <si>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</si>
  <si>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</si>
  <si>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</si>
  <si>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</si>
  <si>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</si>
  <si>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</si>
  <si>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</si>
  <si>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</si>
  <si>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</si>
  <si>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</si>
  <si>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</si>
  <si>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</si>
  <si>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</si>
  <si>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</si>
  <si>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</si>
  <si>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</si>
  <si>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</si>
  <si>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</si>
  <si>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</si>
  <si>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</si>
  <si>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</si>
  <si>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</si>
  <si>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</si>
  <si>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</si>
  <si>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</si>
  <si>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</si>
  <si>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</si>
  <si>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</si>
  <si>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</si>
  <si>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</si>
  <si>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</si>
  <si>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</si>
  <si>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</si>
  <si>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</si>
  <si>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</si>
  <si>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</si>
  <si>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</si>
  <si>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</si>
  <si>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</si>
  <si>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</si>
  <si>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</si>
  <si>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</si>
  <si>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</si>
  <si>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</si>
  <si>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</si>
  <si>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</si>
  <si>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</si>
  <si>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</si>
  <si>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</si>
  <si>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</si>
  <si>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</si>
  <si>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</si>
  <si>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</si>
  <si>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</si>
  <si>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</si>
  <si>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</si>
  <si>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</si>
  <si>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</si>
  <si>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</si>
  <si>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</si>
  <si>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</si>
  <si>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</si>
  <si>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</si>
  <si>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</si>
  <si>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</si>
  <si>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</si>
  <si>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</si>
  <si>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</si>
  <si>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</si>
  <si>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</si>
  <si>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</si>
  <si>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</si>
  <si>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</si>
  <si>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</si>
  <si>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</si>
  <si>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</si>
  <si>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</si>
  <si>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</si>
  <si>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</si>
  <si>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</si>
  <si>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</si>
  <si>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</si>
  <si>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</si>
  <si>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</si>
  <si>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</si>
  <si>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</si>
  <si>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</si>
  <si>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</si>
  <si>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</si>
  <si>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</si>
  <si>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</si>
  <si>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</si>
  <si>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</si>
  <si>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</si>
  <si>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</si>
  <si>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</si>
  <si>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</si>
  <si>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</si>
  <si>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</si>
  <si>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</si>
  <si>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</si>
  <si>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</si>
  <si>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</si>
  <si>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</si>
  <si>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</si>
  <si>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</si>
  <si>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</si>
  <si>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</si>
  <si>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</si>
  <si>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</si>
  <si>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</si>
  <si>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</si>
  <si>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</si>
  <si>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</si>
  <si>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</si>
  <si>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</si>
  <si>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</si>
  <si>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</si>
  <si>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</si>
  <si>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</si>
  <si>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</si>
  <si>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</si>
  <si>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</si>
  <si>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</si>
  <si>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</si>
  <si>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</si>
  <si>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</si>
  <si>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</si>
  <si>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</si>
  <si>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</si>
  <si>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</si>
  <si>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</si>
  <si>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</si>
  <si>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</si>
  <si>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</si>
  <si>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</si>
  <si>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</si>
  <si>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</si>
  <si>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</si>
  <si>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</si>
  <si>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</si>
  <si>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</si>
  <si>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</si>
  <si>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</si>
  <si>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</si>
  <si>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</si>
  <si>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</si>
  <si>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</si>
  <si>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</si>
  <si>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</si>
  <si>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</si>
  <si>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</si>
  <si>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</si>
  <si>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</si>
  <si>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</si>
  <si>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</si>
  <si>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</si>
  <si>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</si>
  <si>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</si>
  <si>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</si>
  <si>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</si>
  <si>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</si>
  <si>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</si>
  <si>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</si>
  <si>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</si>
  <si>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</si>
  <si>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</si>
  <si>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</si>
  <si>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</si>
  <si>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</si>
  <si>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</si>
  <si>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</si>
  <si>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</si>
  <si>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</si>
  <si>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</si>
  <si>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</si>
  <si>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</si>
  <si>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</si>
  <si>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</si>
  <si>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</si>
  <si>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</si>
  <si>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</si>
  <si>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</si>
  <si>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</si>
  <si>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</si>
  <si>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</si>
  <si>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</si>
  <si>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</si>
  <si>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</si>
  <si>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</si>
  <si>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</si>
  <si>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</si>
  <si>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</si>
  <si>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</si>
  <si>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</si>
  <si>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</si>
  <si>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</si>
  <si>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</si>
  <si>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</si>
  <si>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</si>
  <si>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</si>
  <si>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</si>
  <si>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</si>
  <si>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</si>
  <si>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</si>
  <si>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</si>
  <si>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</si>
  <si>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</si>
  <si>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</si>
  <si>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</si>
  <si>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</si>
  <si>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</si>
  <si>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</si>
  <si>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</si>
  <si>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</si>
  <si>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</si>
  <si>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</si>
  <si>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</si>
  <si>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</si>
  <si>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</si>
  <si>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</si>
  <si>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</si>
  <si>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</si>
  <si>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</si>
  <si>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</si>
  <si>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</si>
  <si>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</si>
  <si>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</si>
  <si>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</si>
  <si>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</si>
  <si>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</si>
  <si>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</si>
  <si>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</si>
  <si>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</si>
  <si>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</si>
  <si>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</si>
  <si>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</si>
  <si>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</si>
  <si>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</si>
  <si>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</si>
  <si>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</si>
  <si>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</si>
  <si>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</si>
  <si>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</si>
  <si>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</si>
  <si>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</si>
  <si>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</si>
  <si>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</si>
  <si>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</si>
  <si>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</si>
  <si>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</si>
  <si>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</si>
  <si>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</si>
  <si>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</si>
  <si>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</si>
  <si>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</si>
  <si>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</si>
  <si>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</si>
  <si>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</si>
  <si>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</si>
  <si>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</si>
  <si>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</si>
  <si>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</si>
  <si>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</si>
  <si>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</si>
  <si>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</si>
  <si>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</si>
  <si>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</si>
  <si>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</si>
  <si>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</si>
  <si>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</si>
  <si>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</si>
  <si>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</si>
  <si>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</si>
  <si>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</si>
  <si>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</si>
  <si>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</si>
  <si>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</si>
  <si>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</si>
  <si>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</si>
  <si>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</si>
  <si>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</si>
  <si>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</si>
  <si>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</si>
  <si>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</si>
  <si>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</si>
  <si>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</si>
  <si>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</si>
  <si>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</si>
  <si>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</si>
  <si>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</si>
  <si>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</si>
  <si>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</si>
  <si>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</si>
  <si>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</si>
  <si>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</si>
  <si>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</si>
  <si>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</si>
  <si>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</si>
  <si>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</si>
  <si>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</si>
  <si>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</si>
  <si>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</si>
  <si>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</si>
  <si>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</si>
  <si>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</si>
  <si>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</si>
  <si>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</si>
  <si>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</si>
  <si>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</si>
  <si>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</si>
  <si>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</si>
  <si>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</si>
  <si>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</si>
  <si>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</si>
  <si>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</si>
  <si>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</si>
  <si>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</si>
  <si>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</si>
  <si>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</si>
  <si>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</si>
  <si>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</si>
  <si>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</si>
  <si>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</si>
  <si>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</si>
  <si>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</si>
  <si>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</si>
  <si>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</si>
  <si>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</si>
  <si>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</si>
  <si>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</si>
  <si>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</si>
  <si>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</si>
  <si>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</si>
  <si>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</si>
  <si>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</si>
  <si>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</si>
  <si>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</si>
  <si>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</si>
  <si>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</si>
  <si>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</si>
  <si>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</si>
  <si>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</si>
  <si>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</si>
  <si>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</si>
  <si>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</si>
  <si>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</si>
  <si>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</si>
  <si>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</si>
  <si>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</si>
  <si>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</si>
  <si>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</si>
  <si>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</si>
  <si>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</si>
  <si>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</si>
  <si>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</si>
  <si>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</si>
  <si>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</si>
  <si>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</si>
  <si>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</si>
  <si>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</si>
  <si>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</si>
  <si>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</si>
  <si>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</si>
  <si>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</si>
  <si>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</si>
  <si>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</si>
  <si>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</si>
  <si>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</si>
  <si>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</si>
  <si>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</si>
  <si>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</si>
  <si>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</si>
  <si>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</si>
  <si>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</si>
  <si>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</si>
  <si>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</si>
  <si>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</si>
  <si>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</si>
  <si>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</si>
  <si>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</si>
  <si>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</si>
  <si>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</si>
  <si>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</si>
  <si>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</si>
  <si>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</si>
  <si>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</si>
  <si>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</si>
  <si>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</si>
  <si>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</si>
  <si>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</si>
  <si>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</si>
  <si>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</si>
  <si>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</si>
  <si>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</si>
  <si>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</si>
  <si>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</si>
  <si>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</si>
  <si>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</si>
  <si>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</si>
  <si>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</si>
  <si>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</si>
  <si>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</si>
  <si>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</si>
  <si>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</si>
  <si>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</si>
  <si>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</si>
  <si>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</si>
  <si>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</si>
  <si>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</si>
  <si>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</si>
  <si>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</si>
  <si>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</si>
  <si>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</si>
  <si>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</si>
  <si>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</si>
  <si>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</si>
  <si>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</si>
  <si>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</si>
  <si>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</si>
  <si>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</si>
  <si>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</si>
  <si>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</si>
  <si>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</si>
  <si>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</si>
  <si>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</si>
  <si>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</si>
  <si>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</si>
  <si>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</si>
  <si>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</si>
  <si>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</si>
  <si>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</si>
  <si>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</si>
  <si>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</si>
  <si>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</si>
  <si>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</si>
  <si>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</si>
  <si>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</si>
  <si>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</si>
  <si>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</si>
  <si>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</si>
  <si>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</si>
  <si>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</si>
  <si>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</si>
  <si>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</si>
  <si>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</si>
  <si>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</si>
  <si>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</si>
  <si>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</si>
  <si>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</si>
  <si>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</si>
  <si>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</si>
  <si>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</si>
  <si>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</si>
  <si>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</si>
  <si>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</si>
  <si>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</si>
  <si>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</si>
  <si>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</si>
  <si>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</si>
  <si>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</si>
  <si>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</si>
  <si>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</si>
  <si>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</si>
  <si>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</si>
  <si>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</si>
  <si>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</si>
  <si>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</si>
  <si>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</si>
  <si>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</si>
  <si>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</si>
  <si>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</si>
  <si>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</si>
  <si>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</si>
  <si>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</si>
  <si>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</si>
  <si>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</si>
  <si>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</si>
  <si>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</si>
  <si>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</si>
  <si>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</si>
  <si>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</si>
  <si>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</si>
  <si>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</si>
  <si>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</si>
  <si>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</si>
  <si>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</si>
  <si>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</si>
  <si>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</si>
  <si>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</si>
  <si>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</si>
  <si>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</si>
  <si>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</si>
  <si>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</si>
  <si>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</si>
  <si>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</si>
  <si>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</si>
  <si>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</si>
  <si>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</si>
  <si>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</si>
  <si>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</si>
  <si>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</si>
  <si>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</si>
  <si>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</si>
  <si>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</si>
  <si>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</si>
  <si>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</si>
  <si>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</si>
  <si>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</si>
  <si>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</si>
  <si>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</si>
  <si>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</si>
  <si>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</si>
  <si>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</si>
  <si>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</si>
  <si>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</si>
  <si>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</si>
  <si>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</si>
  <si>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</si>
  <si>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</si>
  <si>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</si>
  <si>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</si>
  <si>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</si>
  <si>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</si>
  <si>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</si>
  <si>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</si>
  <si>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</si>
  <si>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</si>
  <si>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</si>
  <si>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</si>
  <si>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</si>
  <si>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</si>
  <si>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</si>
  <si>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</si>
  <si>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</si>
  <si>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</si>
  <si>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</si>
  <si>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</si>
  <si>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</si>
  <si>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</si>
  <si>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</si>
  <si>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</si>
  <si>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</si>
  <si>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</si>
  <si>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</si>
  <si>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</si>
  <si>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</si>
  <si>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</si>
  <si>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</si>
  <si>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</si>
  <si>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</si>
  <si>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</si>
  <si>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</si>
  <si>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</si>
  <si>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</si>
  <si>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</si>
  <si>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</si>
  <si>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</si>
  <si>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</si>
  <si>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</si>
  <si>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</si>
  <si>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</si>
  <si>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</si>
  <si>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</si>
  <si>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</si>
  <si>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</si>
  <si>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</si>
  <si>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</si>
  <si>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</si>
  <si>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</si>
  <si>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</si>
  <si>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</si>
  <si>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</si>
  <si>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</si>
  <si>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</si>
  <si>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</si>
  <si>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</si>
  <si>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</si>
  <si>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</si>
  <si>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</si>
  <si>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</si>
  <si>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</si>
  <si>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</si>
  <si>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</si>
  <si>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</si>
  <si>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</si>
  <si>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</si>
  <si>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</si>
  <si>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</si>
  <si>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</si>
  <si>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</si>
  <si>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</si>
  <si>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</si>
  <si>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</si>
  <si>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</si>
  <si>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</si>
  <si>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</si>
  <si>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</si>
  <si>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</si>
  <si>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</si>
  <si>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</si>
  <si>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</si>
  <si>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</si>
  <si>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</si>
  <si>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</si>
  <si>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</si>
  <si>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</si>
  <si>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</si>
  <si>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</si>
  <si>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</si>
  <si>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</si>
  <si>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</si>
  <si>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</si>
  <si>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</si>
  <si>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</si>
  <si>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</si>
  <si>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</si>
  <si>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</si>
  <si>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</si>
  <si>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</si>
  <si>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</si>
  <si>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</si>
  <si>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</si>
  <si>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</si>
  <si>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</si>
  <si>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</si>
  <si>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</si>
  <si>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</si>
  <si>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</si>
  <si>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</si>
  <si>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</si>
  <si>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</si>
  <si>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</si>
  <si>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</si>
  <si>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</si>
  <si>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</si>
  <si>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</si>
  <si>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</si>
  <si>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</si>
  <si>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</si>
  <si>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</si>
  <si>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</si>
  <si>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</si>
  <si>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</si>
  <si>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</si>
  <si>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</si>
  <si>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</si>
  <si>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</si>
  <si>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</si>
  <si>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</si>
  <si>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</si>
  <si>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</si>
  <si>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</si>
  <si>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</si>
  <si>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</si>
  <si>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</si>
  <si>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</si>
  <si>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</si>
  <si>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</si>
  <si>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</si>
  <si>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</si>
  <si>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</si>
  <si>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</si>
  <si>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</si>
  <si>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</si>
  <si>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</si>
  <si>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</si>
  <si>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</si>
  <si>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</si>
  <si>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</si>
  <si>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</si>
  <si>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</si>
  <si>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</si>
  <si>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</si>
  <si>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</si>
  <si>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</si>
  <si>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</si>
  <si>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</si>
  <si>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</si>
  <si>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</si>
  <si>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</si>
  <si>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</si>
  <si>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</si>
  <si>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</si>
  <si>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</si>
  <si>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</si>
  <si>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</si>
  <si>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</si>
  <si>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</si>
  <si>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</si>
  <si>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</si>
  <si>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</si>
  <si>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</si>
  <si>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</si>
  <si>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</si>
  <si>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</si>
  <si>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</si>
  <si>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</si>
  <si>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</si>
  <si>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</si>
  <si>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</si>
  <si>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</si>
  <si>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</si>
  <si>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</si>
  <si>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</si>
  <si>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</si>
  <si>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</si>
  <si>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</si>
  <si>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</si>
  <si>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</si>
  <si>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</si>
  <si>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</si>
  <si>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</si>
  <si>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</si>
  <si>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</si>
  <si>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</si>
  <si>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</si>
  <si>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</si>
  <si>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</si>
  <si>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</si>
  <si>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</si>
  <si>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</si>
  <si>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</si>
  <si>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</si>
  <si>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</si>
  <si>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</si>
  <si>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</si>
  <si>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</si>
  <si>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</si>
  <si>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</si>
  <si>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</si>
  <si>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</si>
  <si>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</si>
  <si>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</si>
  <si>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</si>
  <si>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</si>
  <si>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</si>
  <si>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</si>
  <si>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</si>
  <si>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</si>
  <si>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</si>
  <si>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</si>
  <si>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</si>
  <si>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</si>
  <si>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</si>
  <si>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</si>
  <si>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</si>
  <si>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</si>
  <si>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</si>
  <si>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</si>
  <si>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</si>
  <si>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</si>
  <si>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</si>
  <si>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</si>
  <si>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</si>
  <si>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</si>
  <si>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</si>
  <si>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</si>
  <si>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</si>
  <si>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</si>
  <si>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</si>
  <si>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</si>
  <si>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</si>
  <si>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</si>
  <si>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</si>
  <si>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</si>
  <si>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</si>
  <si>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</si>
  <si>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</si>
  <si>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</si>
  <si>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</si>
  <si>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</si>
  <si>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</si>
  <si>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</si>
  <si>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</si>
  <si>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</si>
  <si>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</si>
  <si>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</si>
  <si>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</si>
  <si>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</si>
  <si>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</si>
  <si>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</si>
  <si>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</si>
  <si>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</si>
  <si>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</si>
  <si>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</si>
  <si>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</si>
  <si>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</si>
  <si>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</si>
  <si>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</si>
  <si>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</si>
  <si>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</si>
  <si>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</si>
  <si>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</si>
  <si>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</si>
  <si>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</si>
  <si>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</si>
  <si>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</si>
  <si>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</si>
  <si>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</si>
  <si>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</si>
  <si>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</si>
  <si>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</si>
  <si>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</si>
  <si>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</si>
  <si>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</si>
  <si>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</si>
  <si>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</si>
  <si>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</si>
  <si>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</si>
  <si>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</si>
  <si>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</si>
  <si>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</si>
  <si>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</si>
  <si>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</si>
  <si>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</si>
  <si>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</si>
  <si>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</si>
  <si>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</si>
  <si>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</si>
  <si>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</si>
  <si>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</si>
  <si>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</si>
  <si>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</si>
  <si>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</si>
  <si>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</si>
  <si>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</si>
  <si>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</si>
  <si>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</si>
  <si>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</si>
  <si>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</si>
  <si>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</si>
  <si>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</si>
  <si>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</si>
  <si>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</si>
  <si>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</si>
  <si>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</si>
  <si>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</si>
  <si>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</si>
  <si>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</si>
  <si>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</si>
  <si>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</si>
  <si>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</si>
  <si>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</si>
  <si>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</si>
  <si>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</si>
  <si>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</si>
  <si>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</si>
  <si>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</si>
  <si>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</si>
  <si>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</si>
  <si>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</si>
  <si>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</si>
  <si>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</si>
  <si>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</si>
  <si>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</si>
  <si>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</si>
  <si>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</si>
  <si>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</si>
  <si>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</si>
  <si>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</si>
  <si>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</si>
  <si>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</si>
  <si>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</si>
  <si>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</si>
  <si>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</si>
  <si>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</si>
  <si>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</si>
  <si>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</si>
  <si>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</si>
  <si>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</si>
  <si>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</si>
  <si>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</si>
  <si>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</si>
  <si>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</si>
  <si>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</si>
  <si>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</si>
  <si>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</si>
  <si>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</si>
  <si>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</si>
  <si>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</si>
  <si>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</si>
  <si>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</si>
  <si>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</si>
  <si>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</si>
  <si>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</si>
  <si>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</si>
  <si>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</si>
  <si>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</si>
  <si>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</si>
  <si>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</si>
  <si>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</si>
  <si>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</si>
  <si>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</si>
  <si>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</si>
  <si>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</si>
  <si>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</si>
  <si>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</si>
  <si>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</si>
  <si>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</si>
  <si>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</si>
  <si>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</si>
  <si>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</si>
  <si>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</si>
  <si>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</si>
  <si>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</si>
  <si>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</si>
  <si>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</si>
  <si>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</si>
  <si>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</si>
  <si>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</si>
  <si>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</si>
  <si>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</si>
  <si>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</si>
  <si>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</si>
  <si>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</si>
  <si>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</si>
  <si>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</si>
  <si>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</si>
  <si>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</si>
  <si>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</si>
  <si>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</si>
  <si>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</si>
  <si>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</si>
  <si>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</si>
  <si>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</si>
  <si>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</si>
  <si>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</si>
  <si>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</si>
  <si>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</si>
  <si>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</si>
  <si>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</si>
  <si>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</si>
  <si>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</si>
  <si>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</si>
  <si>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</si>
  <si>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</si>
  <si>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</si>
  <si>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</si>
  <si>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</si>
  <si>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</si>
  <si>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</si>
  <si>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</si>
  <si>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</si>
  <si>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</si>
  <si>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</si>
  <si>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</si>
  <si>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</si>
  <si>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</si>
  <si>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</si>
  <si>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</si>
  <si>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</si>
  <si>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</si>
  <si>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</si>
  <si>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</si>
  <si>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</si>
  <si>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</si>
  <si>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</si>
  <si>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</si>
  <si>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</si>
  <si>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</si>
  <si>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</si>
  <si>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</si>
  <si>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</si>
  <si>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</si>
  <si>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</si>
  <si>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</si>
  <si>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</si>
  <si>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</si>
  <si>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</si>
  <si>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</si>
  <si>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</si>
  <si>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</si>
  <si>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</si>
  <si>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</si>
  <si>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</si>
  <si>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</si>
  <si>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</si>
  <si>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</si>
  <si>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</si>
  <si>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</si>
  <si>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</si>
  <si>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</si>
  <si>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</si>
  <si>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</si>
  <si>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</si>
  <si>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</si>
  <si>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</si>
  <si>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</si>
  <si>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</si>
  <si>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</si>
  <si>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</si>
  <si>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</si>
  <si>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</si>
  <si>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</si>
  <si>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</si>
  <si>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</si>
  <si>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</si>
  <si>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</si>
  <si>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</si>
  <si>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</si>
  <si>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</si>
  <si>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</si>
  <si>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</si>
  <si>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</si>
  <si>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</si>
  <si>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</si>
  <si>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</si>
  <si>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</si>
  <si>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</si>
  <si>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</si>
  <si>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</si>
  <si>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</si>
  <si>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</si>
  <si>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</si>
  <si>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</si>
  <si>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</si>
  <si>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</si>
  <si>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</si>
  <si>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</si>
  <si>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</si>
  <si>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</si>
  <si>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</si>
  <si>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</si>
  <si>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</si>
  <si>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</si>
  <si>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</si>
  <si>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</si>
  <si>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</si>
  <si>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</si>
  <si>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</si>
  <si>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</si>
  <si>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</si>
  <si>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</si>
  <si>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</si>
  <si>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</si>
  <si>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</si>
  <si>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</si>
  <si>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</si>
  <si>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</si>
  <si>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</si>
  <si>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</si>
  <si>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</si>
  <si>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</si>
  <si>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</si>
  <si>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</si>
  <si>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</si>
  <si>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</si>
  <si>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</si>
  <si>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</si>
  <si>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</si>
  <si>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</si>
  <si>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</si>
  <si>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</si>
  <si>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</si>
  <si>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</si>
  <si>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</si>
  <si>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</si>
  <si>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</si>
  <si>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</si>
  <si>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</si>
  <si>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</si>
  <si>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</si>
  <si>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</si>
  <si>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</si>
  <si>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</si>
  <si>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</si>
  <si>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</si>
  <si>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</si>
  <si>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</si>
  <si>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</si>
  <si>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</si>
  <si>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</si>
  <si>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</si>
  <si>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</si>
  <si>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</si>
  <si>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</si>
  <si>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</si>
  <si>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</si>
  <si>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</si>
  <si>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</si>
  <si>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</si>
  <si>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</si>
  <si>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</si>
  <si>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</si>
  <si>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</si>
  <si>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</si>
  <si>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</si>
  <si>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</si>
  <si>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</si>
  <si>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</si>
  <si>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</si>
  <si>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</si>
  <si>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</si>
  <si>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</si>
  <si>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</si>
  <si>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</si>
  <si>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</si>
  <si>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</si>
  <si>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</si>
  <si>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</si>
  <si>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</si>
  <si>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</si>
  <si>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</si>
  <si>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</si>
  <si>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</si>
  <si>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</si>
  <si>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</si>
  <si>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</si>
  <si>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</si>
  <si>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</si>
  <si>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</si>
  <si>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</si>
  <si>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</si>
  <si>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</si>
  <si>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</si>
  <si>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</si>
  <si>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</si>
  <si>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</si>
  <si>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</si>
  <si>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</si>
  <si>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</si>
  <si>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</si>
  <si>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</si>
  <si>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</si>
  <si>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</si>
  <si>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</si>
  <si>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</si>
  <si>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</si>
  <si>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</si>
  <si>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</si>
  <si>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</si>
  <si>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</si>
  <si>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</si>
  <si>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</si>
  <si>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</si>
  <si>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</si>
  <si>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</si>
  <si>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</si>
  <si>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</si>
  <si>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</si>
  <si>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</si>
  <si>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</si>
  <si>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</si>
  <si>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</si>
  <si>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</si>
  <si>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</si>
  <si>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</si>
  <si>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</si>
  <si>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</si>
  <si>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</si>
  <si>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</si>
  <si>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</si>
  <si>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</si>
  <si>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</si>
  <si>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</si>
  <si>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</si>
  <si>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</si>
  <si>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</si>
  <si>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</si>
  <si>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</si>
  <si>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</si>
  <si>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</si>
  <si>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</si>
  <si>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</si>
  <si>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</si>
  <si>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</si>
  <si>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</si>
  <si>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</si>
  <si>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</si>
  <si>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</si>
  <si>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</si>
  <si>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</si>
  <si>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</si>
  <si>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</si>
  <si>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</si>
  <si>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</si>
  <si>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</si>
  <si>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</si>
  <si>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</si>
  <si>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</si>
  <si>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</si>
  <si>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</si>
  <si>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</si>
  <si>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</si>
  <si>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</si>
  <si>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</si>
  <si>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</si>
  <si>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</si>
  <si>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</si>
  <si>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</si>
  <si>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</si>
  <si>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</si>
  <si>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</si>
  <si>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</si>
  <si>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</si>
  <si>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</si>
  <si>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</si>
  <si>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</si>
  <si>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</si>
  <si>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</si>
  <si>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</si>
  <si>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</si>
  <si>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</si>
  <si>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</si>
  <si>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</si>
  <si>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</si>
  <si>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</si>
  <si>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</si>
  <si>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</si>
  <si>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</si>
  <si>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</si>
  <si>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</si>
  <si>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</si>
  <si>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</si>
  <si>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</si>
  <si>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</si>
  <si>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</si>
  <si>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</si>
  <si>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</si>
  <si>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</si>
  <si>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</si>
  <si>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</si>
  <si>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</si>
  <si>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</si>
  <si>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</si>
  <si>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</si>
  <si>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</si>
  <si>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</si>
  <si>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</si>
  <si>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</si>
  <si>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</si>
  <si>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</si>
  <si>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</si>
  <si>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</si>
  <si>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</si>
  <si>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</si>
  <si>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</si>
  <si>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</si>
  <si>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</si>
  <si>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</si>
  <si>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</si>
  <si>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</si>
  <si>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</si>
  <si>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</si>
  <si>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</si>
  <si>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</si>
  <si>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</si>
  <si>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</si>
  <si>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</si>
  <si>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</si>
  <si>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</si>
  <si>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</si>
  <si>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</si>
  <si>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</si>
  <si>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</si>
  <si>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</si>
  <si>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</si>
  <si>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</si>
  <si>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</si>
  <si>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</si>
  <si>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</si>
  <si>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</si>
  <si>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</si>
  <si>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</si>
  <si>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</si>
  <si>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</si>
  <si>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</si>
  <si>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</si>
  <si>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</si>
  <si>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</si>
  <si>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</si>
  <si>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</si>
  <si>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</si>
  <si>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</si>
  <si>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</si>
  <si>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</si>
  <si>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</si>
  <si>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</si>
  <si>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</si>
  <si>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</si>
  <si>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</si>
  <si>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</si>
  <si>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</si>
  <si>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</si>
  <si>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</si>
  <si>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</si>
  <si>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</si>
  <si>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</si>
  <si>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</si>
  <si>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</si>
  <si>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</si>
  <si>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</si>
  <si>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</si>
  <si>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</si>
  <si>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</si>
  <si>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</si>
  <si>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</si>
  <si>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</si>
  <si>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</si>
  <si>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</si>
  <si>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</si>
  <si>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</si>
  <si>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</si>
  <si>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</si>
  <si>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</si>
  <si>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</si>
  <si>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</si>
  <si>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</si>
  <si>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</si>
  <si>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</si>
  <si>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</si>
  <si>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</si>
  <si>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</si>
  <si>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</si>
  <si>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</si>
  <si>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</si>
  <si>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</si>
  <si>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</si>
  <si>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</si>
  <si>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</si>
  <si>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</si>
  <si>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</si>
  <si>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</si>
  <si>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</si>
  <si>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</si>
  <si>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</si>
  <si>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</si>
  <si>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</si>
  <si>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</si>
  <si>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</si>
  <si>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</si>
  <si>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</si>
  <si>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</si>
  <si>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</si>
  <si>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</si>
  <si>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</si>
  <si>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</si>
  <si>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</si>
  <si>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</si>
  <si>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</si>
  <si>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</si>
  <si>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</si>
  <si>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</si>
  <si>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</si>
  <si>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</si>
  <si>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</si>
  <si>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</si>
  <si>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</si>
  <si>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</si>
  <si>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</si>
  <si>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</si>
  <si>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</si>
  <si>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</si>
  <si>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</si>
  <si>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</si>
  <si>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</si>
  <si>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</si>
  <si>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</si>
  <si>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</si>
  <si>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</si>
  <si>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</si>
  <si>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</si>
  <si>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</si>
  <si>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</si>
  <si>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</si>
  <si>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</si>
  <si>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</si>
  <si>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</si>
  <si>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</si>
  <si>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</si>
  <si>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</si>
  <si>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</si>
  <si>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</si>
  <si>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</si>
  <si>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</si>
  <si>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</si>
  <si>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</si>
  <si>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</si>
  <si>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</si>
  <si>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</si>
  <si>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</si>
  <si>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</si>
  <si>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</si>
  <si>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</si>
  <si>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</si>
  <si>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</si>
  <si>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</si>
  <si>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</si>
  <si>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</si>
  <si>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</si>
  <si>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</si>
  <si>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</si>
  <si>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</si>
  <si>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</si>
  <si>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</si>
  <si>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</si>
  <si>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</si>
  <si>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</si>
  <si>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</si>
  <si>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</si>
  <si>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</si>
  <si>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</si>
  <si>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</si>
  <si>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</si>
  <si>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</si>
  <si>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</si>
  <si>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</si>
  <si>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</si>
  <si>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</si>
  <si>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</si>
  <si>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</si>
  <si>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</si>
  <si>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</si>
  <si>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</si>
  <si>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</si>
  <si>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</si>
  <si>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</si>
  <si>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</si>
  <si>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</si>
  <si>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</si>
  <si>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</si>
  <si>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</si>
  <si>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</si>
  <si>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</si>
  <si>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</si>
  <si>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</si>
  <si>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</si>
  <si>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</si>
  <si>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</si>
  <si>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</si>
  <si>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</si>
  <si>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</si>
  <si>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</si>
  <si>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</si>
  <si>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</si>
  <si>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</si>
  <si>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</si>
  <si>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</si>
  <si>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</si>
  <si>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</si>
  <si>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</si>
  <si>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</si>
  <si>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</si>
  <si>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</si>
  <si>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</si>
  <si>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</si>
  <si>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</si>
  <si>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</si>
  <si>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</si>
  <si>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</si>
  <si>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</si>
  <si>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</si>
  <si>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</si>
  <si>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</si>
  <si>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</si>
  <si>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</si>
  <si>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</si>
  <si>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</si>
  <si>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</si>
  <si>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</si>
  <si>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</si>
  <si>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</si>
  <si>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</si>
  <si>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</si>
  <si>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</si>
  <si>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</si>
  <si>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</si>
  <si>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</si>
  <si>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</si>
  <si>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</si>
  <si>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</si>
  <si>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</si>
  <si>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</si>
  <si>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</si>
  <si>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</si>
  <si>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</si>
  <si>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</si>
  <si>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</si>
  <si>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</si>
  <si>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</si>
  <si>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</si>
  <si>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</si>
  <si>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</si>
  <si>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</si>
  <si>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</si>
  <si>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</si>
  <si>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</si>
  <si>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</si>
  <si>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</si>
  <si>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</si>
  <si>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</si>
  <si>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</si>
  <si>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</si>
  <si>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</si>
  <si>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</si>
  <si>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</si>
  <si>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</si>
  <si>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</si>
  <si>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</si>
  <si>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</si>
  <si>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</si>
  <si>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</si>
  <si>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</si>
  <si>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</si>
  <si>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</si>
  <si>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</si>
  <si>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</si>
  <si>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</si>
  <si>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</si>
  <si>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</si>
  <si>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</si>
  <si>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</si>
  <si>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</si>
  <si>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</si>
  <si>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</si>
  <si>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</si>
  <si>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</si>
  <si>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</si>
  <si>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</si>
  <si>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</si>
  <si>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</si>
  <si>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</si>
  <si>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</si>
  <si>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</si>
  <si>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</si>
  <si>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</si>
  <si>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</si>
  <si>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</si>
  <si>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</si>
  <si>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</si>
  <si>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</si>
  <si>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</si>
  <si>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</si>
  <si>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</si>
  <si>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</si>
  <si>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</si>
  <si>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</si>
  <si>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</si>
  <si>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</si>
  <si>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</si>
  <si>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</si>
  <si>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</si>
  <si>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</si>
  <si>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</si>
  <si>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</si>
  <si>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</si>
  <si>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</si>
  <si>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</si>
  <si>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</si>
  <si>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</si>
  <si>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</si>
  <si>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</si>
  <si>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</si>
  <si>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</si>
  <si>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</si>
  <si>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</si>
  <si>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</si>
  <si>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</si>
  <si>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</si>
  <si>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</si>
  <si>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</si>
  <si>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</si>
  <si>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</si>
  <si>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</si>
  <si>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</si>
  <si>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</si>
  <si>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</si>
  <si>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</si>
  <si>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</si>
  <si>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</si>
  <si>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</si>
  <si>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</si>
  <si>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</si>
  <si>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</si>
  <si>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</si>
  <si>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</si>
  <si>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</si>
  <si>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</si>
  <si>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</si>
  <si>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</si>
  <si>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</si>
  <si>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</si>
  <si>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</si>
  <si>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</si>
  <si>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</si>
  <si>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</si>
  <si>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</si>
  <si>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</si>
  <si>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</si>
  <si>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</si>
  <si>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</si>
  <si>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</si>
  <si>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</si>
  <si>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</si>
  <si>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</si>
  <si>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</si>
  <si>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</si>
  <si>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</si>
  <si>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</si>
  <si>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</si>
  <si>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</si>
  <si>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</si>
  <si>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</si>
  <si>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</si>
  <si>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</si>
  <si>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</si>
  <si>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</si>
  <si>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</si>
  <si>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</si>
  <si>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</si>
  <si>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</si>
  <si>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</si>
  <si>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</si>
  <si>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</si>
  <si>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</si>
  <si>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</si>
  <si>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</si>
  <si>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</si>
  <si>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</si>
  <si>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</si>
  <si>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</si>
  <si>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</si>
  <si>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</si>
  <si>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</si>
  <si>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</si>
  <si>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</si>
  <si>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</si>
  <si>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</si>
  <si>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</si>
  <si>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</si>
  <si>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</si>
  <si>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</si>
  <si>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</si>
  <si>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</si>
  <si>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</si>
  <si>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</si>
  <si>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</si>
  <si>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</si>
  <si>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</si>
  <si>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</si>
  <si>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</si>
  <si>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</si>
  <si>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</si>
  <si>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</si>
  <si>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</si>
  <si>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</si>
  <si>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</si>
  <si>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</si>
  <si>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</si>
  <si>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</si>
  <si>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</si>
  <si>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</si>
  <si>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</si>
  <si>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</si>
  <si>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</si>
  <si>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</si>
  <si>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</si>
  <si>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</si>
  <si>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</si>
  <si>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</si>
  <si>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</si>
  <si>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</si>
  <si>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</si>
  <si>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</si>
  <si>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</si>
  <si>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</si>
  <si>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</si>
  <si>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</si>
  <si>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</si>
  <si>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</si>
  <si>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</si>
  <si>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</si>
  <si>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</si>
  <si>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</si>
  <si>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</si>
  <si>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</si>
  <si>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</si>
  <si>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</si>
  <si>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</si>
  <si>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</si>
  <si>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</si>
  <si>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</si>
  <si>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</si>
  <si>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</si>
  <si>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</si>
  <si>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</si>
  <si>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</si>
  <si>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</si>
  <si>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</si>
  <si>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</si>
  <si>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</si>
  <si>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</si>
  <si>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</si>
  <si>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</si>
  <si>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</si>
  <si>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</si>
  <si>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</si>
  <si>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</si>
  <si>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</si>
  <si>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</si>
  <si>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</si>
  <si>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</si>
  <si>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</si>
  <si>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</si>
  <si>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</si>
  <si>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</si>
  <si>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</si>
  <si>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</si>
  <si>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</si>
  <si>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</si>
  <si>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</si>
  <si>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</si>
  <si>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</si>
  <si>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</si>
  <si>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</si>
  <si>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</si>
  <si>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</si>
  <si>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</si>
  <si>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</si>
  <si>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</si>
  <si>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</si>
  <si>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</si>
  <si>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</si>
  <si>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</si>
  <si>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</si>
  <si>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</si>
  <si>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</si>
  <si>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</si>
  <si>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</si>
  <si>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</si>
  <si>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</si>
  <si>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</si>
  <si>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</si>
  <si>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</si>
  <si>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</si>
  <si>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</si>
  <si>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</si>
  <si>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</si>
  <si>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</si>
  <si>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</si>
  <si>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</si>
  <si>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</si>
  <si>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</si>
  <si>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</si>
  <si>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</si>
  <si>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</si>
  <si>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</si>
  <si>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</si>
  <si>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</si>
  <si>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</si>
  <si>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</si>
  <si>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</si>
  <si>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</si>
  <si>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</si>
  <si>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</si>
  <si>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</si>
  <si>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</si>
  <si>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</si>
  <si>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</si>
  <si>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</si>
  <si>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</si>
  <si>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</si>
  <si>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</si>
  <si>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</si>
  <si>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</si>
  <si>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</si>
  <si>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</si>
  <si>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</si>
  <si>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</si>
  <si>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</si>
  <si>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</si>
  <si>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</si>
  <si>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</si>
  <si>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</si>
  <si>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</si>
  <si>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</si>
  <si>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</si>
  <si>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</si>
  <si>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</si>
  <si>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</si>
  <si>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</si>
  <si>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</si>
  <si>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</si>
  <si>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</si>
  <si>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</si>
  <si>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</si>
  <si>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</si>
  <si>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</si>
  <si>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</si>
  <si>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</si>
  <si>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</si>
  <si>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</si>
  <si>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</si>
  <si>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</si>
  <si>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</si>
  <si>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</si>
  <si>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</si>
  <si>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</si>
  <si>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</si>
  <si>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</si>
  <si>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</si>
  <si>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</si>
  <si>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</si>
  <si>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</si>
  <si>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</si>
  <si>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</si>
  <si>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</si>
  <si>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</si>
  <si>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</si>
  <si>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</si>
  <si>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</si>
  <si>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</si>
  <si>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</si>
  <si>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</si>
  <si>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</si>
  <si>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</si>
  <si>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</si>
  <si>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</si>
  <si>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</si>
  <si>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</si>
  <si>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</si>
  <si>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</si>
  <si>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</si>
  <si>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</si>
  <si>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</si>
  <si>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</si>
  <si>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</si>
  <si>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</si>
  <si>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</si>
  <si>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</si>
  <si>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</si>
  <si>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</si>
  <si>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</si>
  <si>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</si>
  <si>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</si>
  <si>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</si>
  <si>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</si>
  <si>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</si>
  <si>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</si>
  <si>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</si>
  <si>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</si>
  <si>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</si>
  <si>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</si>
  <si>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</si>
  <si>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</si>
  <si>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</si>
  <si>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</si>
  <si>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</si>
  <si>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</si>
  <si>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</si>
  <si>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</si>
  <si>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</si>
  <si>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</si>
  <si>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</si>
  <si>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</si>
  <si>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</si>
  <si>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</si>
  <si>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</si>
  <si>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</si>
  <si>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</si>
  <si>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</si>
  <si>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</si>
  <si>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</si>
  <si>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</si>
  <si>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</si>
  <si>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</si>
  <si>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</si>
  <si>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</si>
  <si>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</si>
  <si>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</si>
  <si>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</si>
  <si>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</si>
  <si>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</si>
  <si>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</si>
  <si>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</si>
  <si>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</si>
  <si>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</si>
  <si>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</si>
  <si>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</si>
  <si>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</si>
  <si>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</si>
  <si>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</si>
  <si>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</si>
  <si>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</si>
  <si>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</si>
  <si>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</si>
  <si>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</si>
  <si>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</si>
  <si>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</si>
  <si>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</si>
  <si>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</si>
  <si>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</si>
  <si>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</si>
  <si>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</si>
  <si>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</si>
  <si>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</si>
  <si>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</si>
  <si>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</si>
  <si>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</si>
  <si>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</si>
  <si>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</si>
  <si>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</si>
  <si>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</si>
  <si>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</si>
  <si>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</si>
  <si>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</si>
  <si>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</si>
  <si>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</si>
  <si>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</si>
  <si>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</si>
  <si>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</si>
  <si>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</si>
  <si>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</si>
  <si>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</si>
  <si>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</si>
  <si>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</si>
  <si>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</si>
  <si>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</si>
  <si>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</si>
  <si>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</si>
  <si>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</si>
  <si>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</si>
  <si>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</si>
  <si>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</si>
  <si>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</si>
  <si>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</si>
  <si>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</si>
  <si>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</si>
  <si>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</si>
  <si>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</si>
  <si>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</si>
  <si>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</si>
  <si>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</si>
  <si>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</si>
  <si>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</si>
  <si>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</si>
  <si>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</si>
  <si>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</si>
  <si>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</si>
  <si>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</si>
  <si>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</si>
  <si>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</si>
  <si>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</si>
  <si>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</si>
  <si>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</si>
  <si>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</si>
  <si>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</si>
  <si>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</si>
  <si>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</si>
  <si>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</si>
  <si>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</si>
  <si>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</si>
  <si>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</si>
  <si>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</si>
  <si>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</si>
  <si>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</si>
  <si>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</si>
  <si>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</si>
  <si>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</si>
  <si>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</si>
  <si>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</si>
  <si>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</si>
  <si>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</si>
  <si>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</si>
  <si>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</si>
  <si>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</si>
  <si>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</si>
  <si>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</si>
  <si>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</si>
  <si>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</si>
  <si>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</si>
  <si>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</si>
  <si>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</si>
  <si>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</si>
  <si>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</si>
  <si>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</si>
  <si>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</si>
  <si>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</si>
  <si>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</si>
  <si>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</si>
  <si>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</si>
  <si>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</si>
  <si>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</si>
  <si>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</si>
  <si>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</si>
  <si>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</si>
  <si>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</si>
  <si>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</si>
  <si>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</si>
  <si>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</si>
  <si>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</si>
  <si>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</si>
  <si>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</si>
  <si>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</si>
  <si>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</si>
  <si>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</si>
  <si>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</si>
  <si>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</si>
  <si>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</si>
  <si>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</si>
  <si>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</si>
  <si>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</si>
  <si>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</si>
  <si>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</si>
  <si>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</si>
  <si>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</si>
  <si>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</si>
  <si>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</si>
  <si>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</si>
  <si>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</si>
  <si>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</si>
  <si>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</si>
  <si>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</si>
  <si>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</si>
  <si>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</si>
  <si>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</si>
  <si>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</si>
  <si>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</si>
  <si>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</si>
  <si>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</si>
  <si>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</si>
  <si>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</si>
  <si>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</si>
  <si>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</si>
  <si>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</si>
  <si>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</si>
  <si>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</si>
  <si>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</si>
  <si>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</si>
  <si>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</si>
  <si>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</si>
  <si>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</si>
  <si>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</si>
  <si>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</si>
  <si>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</si>
  <si>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</si>
  <si>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</si>
  <si>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</si>
  <si>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</si>
  <si>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</si>
  <si>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</si>
  <si>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</si>
  <si>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</si>
  <si>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</si>
  <si>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</si>
  <si>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</si>
  <si>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</si>
  <si>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</si>
  <si>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</si>
  <si>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</si>
  <si>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</si>
  <si>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</si>
  <si>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</si>
  <si>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</si>
  <si>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</si>
  <si>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</si>
  <si>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</si>
  <si>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</si>
  <si>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</si>
  <si>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</si>
  <si>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</si>
  <si>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</si>
  <si>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</si>
  <si>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</si>
  <si>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</si>
  <si>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</si>
  <si>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</si>
  <si>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</si>
  <si>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</si>
  <si>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</si>
  <si>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</si>
  <si>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</si>
  <si>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</si>
  <si>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</si>
  <si>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</si>
  <si>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</si>
  <si>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</si>
  <si>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</si>
  <si>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</si>
  <si>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</si>
  <si>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</si>
  <si>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</si>
  <si>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</si>
  <si>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</si>
  <si>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</si>
  <si>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</si>
  <si>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</si>
  <si>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</si>
  <si>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</si>
  <si>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</si>
  <si>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</si>
  <si>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</si>
  <si>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</si>
  <si>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</si>
  <si>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</si>
  <si>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</si>
  <si>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</si>
  <si>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</si>
  <si>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</si>
  <si>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</si>
  <si>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</si>
  <si>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</si>
  <si>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</si>
  <si>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</si>
  <si>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</si>
  <si>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</si>
  <si>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</si>
  <si>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</si>
  <si>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</si>
  <si>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</si>
  <si>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</si>
  <si>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</si>
  <si>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</si>
  <si>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</si>
  <si>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</si>
  <si>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</si>
  <si>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</si>
  <si>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</si>
  <si>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</si>
  <si>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</si>
  <si>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</si>
  <si>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</si>
  <si>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</si>
  <si>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</si>
  <si>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</si>
  <si>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</si>
  <si>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</si>
  <si>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</si>
  <si>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</si>
  <si>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</si>
  <si>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</si>
  <si>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</si>
  <si>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</si>
  <si>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</si>
  <si>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</si>
  <si>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</si>
  <si>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</si>
  <si>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</si>
  <si>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</si>
  <si>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</si>
  <si>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</si>
  <si>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</si>
  <si>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</si>
  <si>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</si>
  <si>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</si>
  <si>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</si>
  <si>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</si>
  <si>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</si>
  <si>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</si>
  <si>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</si>
  <si>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</si>
  <si>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</si>
  <si>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</si>
  <si>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</si>
  <si>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</si>
  <si>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</si>
  <si>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</si>
  <si>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</si>
  <si>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</si>
  <si>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</si>
  <si>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</si>
  <si>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</si>
  <si>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</si>
  <si>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</si>
  <si>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</si>
  <si>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</si>
  <si>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</si>
  <si>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</si>
  <si>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</si>
  <si>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</si>
  <si>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</si>
  <si>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</si>
  <si>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</si>
  <si>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</si>
  <si>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</si>
  <si>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</si>
  <si>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</si>
  <si>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</si>
  <si>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</si>
  <si>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</si>
  <si>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</si>
  <si>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</si>
  <si>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</si>
  <si>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</si>
  <si>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</si>
  <si>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</si>
  <si>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</si>
  <si>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</si>
  <si>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</si>
  <si>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</si>
  <si>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</si>
  <si>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</si>
  <si>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</si>
  <si>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</si>
  <si>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</si>
  <si>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</si>
  <si>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</si>
  <si>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</si>
  <si>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</si>
  <si>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</si>
  <si>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</si>
  <si>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</si>
  <si>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</si>
  <si>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</si>
  <si>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</si>
  <si>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</si>
  <si>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</si>
  <si>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</si>
  <si>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</si>
  <si>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</si>
  <si>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</si>
  <si>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</si>
  <si>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</si>
  <si>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</si>
  <si>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</si>
  <si>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</si>
  <si>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</si>
  <si>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</si>
  <si>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</si>
  <si>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</si>
  <si>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</si>
  <si>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</si>
  <si>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</si>
  <si>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</si>
  <si>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</si>
  <si>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</si>
  <si>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</si>
  <si>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</si>
  <si>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</si>
  <si>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</si>
  <si>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</si>
  <si>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</si>
  <si>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</si>
  <si>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</si>
  <si>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</si>
  <si>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</si>
  <si>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</si>
  <si>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</si>
  <si>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</si>
  <si>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</si>
  <si>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</si>
  <si>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</si>
  <si>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</si>
  <si>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</si>
  <si>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</si>
  <si>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</si>
  <si>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</si>
  <si>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</si>
  <si>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</si>
  <si>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</si>
  <si>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</si>
  <si>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</si>
  <si>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</si>
  <si>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</si>
  <si>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</si>
  <si>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</si>
  <si>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</si>
  <si>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</si>
  <si>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</si>
  <si>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</si>
  <si>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</si>
  <si>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</si>
  <si>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</si>
  <si>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</si>
  <si>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</si>
  <si>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</si>
  <si>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</si>
  <si>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</si>
  <si>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</si>
  <si>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</si>
  <si>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</si>
  <si>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</si>
  <si>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</si>
  <si>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</si>
  <si>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</si>
  <si>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</si>
  <si>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</si>
  <si>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</si>
  <si>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</si>
  <si>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</si>
  <si>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</si>
  <si>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</si>
  <si>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</si>
  <si>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</si>
  <si>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</si>
  <si>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</si>
  <si>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</si>
  <si>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</si>
  <si>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</si>
  <si>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</si>
  <si>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</si>
  <si>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</si>
  <si>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</si>
  <si>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</si>
  <si>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</si>
  <si>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</si>
  <si>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</si>
  <si>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</si>
  <si>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</si>
  <si>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</si>
  <si>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</si>
  <si>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</si>
  <si>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</si>
  <si>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</si>
  <si>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</si>
  <si>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</si>
  <si>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</si>
  <si>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</si>
  <si>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</si>
  <si>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</si>
  <si>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</si>
  <si>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</si>
  <si>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</si>
  <si>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</si>
  <si>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</si>
  <si>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</si>
  <si>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</si>
  <si>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</si>
  <si>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</si>
  <si>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</si>
  <si>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</si>
  <si>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</si>
  <si>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</si>
  <si>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</si>
  <si>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</si>
  <si>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</si>
  <si>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</si>
  <si>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</si>
  <si>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</si>
  <si>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</si>
  <si>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</si>
  <si>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</si>
  <si>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</si>
  <si>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</si>
  <si>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</si>
  <si>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</si>
  <si>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</si>
  <si>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</si>
  <si>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</si>
  <si>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</si>
  <si>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</si>
  <si>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</si>
  <si>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</si>
  <si>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</si>
  <si>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</si>
  <si>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</si>
  <si>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</si>
  <si>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</si>
  <si>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</si>
  <si>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</si>
  <si>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</si>
  <si>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</si>
  <si>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</si>
  <si>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</si>
  <si>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</si>
  <si>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</si>
  <si>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</si>
  <si>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</si>
  <si>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</si>
  <si>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</si>
  <si>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</si>
  <si>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</si>
  <si>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</si>
  <si>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</si>
  <si>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</si>
  <si>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</si>
  <si>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</si>
  <si>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</si>
  <si>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</si>
  <si>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</si>
  <si>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</si>
  <si>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</si>
  <si>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</si>
  <si>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</si>
  <si>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</si>
  <si>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</si>
  <si>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</si>
  <si>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</si>
  <si>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</si>
  <si>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</si>
  <si>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</si>
  <si>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</si>
  <si>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</si>
  <si>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</si>
  <si>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</si>
  <si>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</si>
  <si>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</si>
  <si>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</si>
  <si>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</si>
  <si>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</si>
  <si>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</si>
  <si>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</si>
  <si>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</si>
  <si>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</si>
  <si>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</si>
  <si>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</si>
  <si>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</si>
  <si>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</si>
  <si>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</si>
  <si>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</si>
  <si>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</si>
  <si>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</si>
  <si>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</si>
  <si>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</si>
  <si>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</si>
  <si>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</si>
  <si>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</si>
  <si>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</si>
  <si>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</si>
  <si>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</si>
  <si>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</si>
  <si>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</si>
  <si>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</si>
  <si>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</si>
  <si>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</si>
  <si>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</si>
  <si>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</si>
  <si>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</si>
  <si>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</si>
  <si>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</si>
  <si>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</si>
  <si>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</si>
  <si>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</si>
  <si>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</si>
  <si>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</si>
  <si>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</si>
  <si>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</si>
  <si>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</si>
  <si>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</si>
  <si>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</si>
  <si>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</si>
  <si>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</si>
  <si>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</si>
  <si>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</si>
  <si>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</si>
  <si>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</si>
  <si>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</si>
  <si>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</si>
  <si>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</si>
  <si>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</si>
  <si>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</si>
  <si>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</si>
  <si>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</si>
  <si>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</si>
  <si>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</si>
  <si>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</si>
  <si>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</si>
  <si>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</si>
  <si>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</si>
  <si>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</si>
  <si>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</si>
  <si>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</si>
  <si>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</si>
  <si>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</si>
  <si>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</si>
  <si>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</si>
  <si>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</si>
  <si>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</si>
  <si>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</si>
  <si>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</si>
  <si>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</si>
  <si>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</si>
  <si>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</si>
  <si>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</si>
  <si>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</si>
  <si>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</si>
  <si>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</si>
  <si>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</si>
  <si>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</si>
  <si>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</si>
  <si>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</si>
  <si>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</si>
  <si>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</si>
  <si>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</si>
  <si>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</si>
  <si>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</si>
  <si>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</si>
  <si>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</si>
  <si>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</si>
  <si>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</si>
  <si>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</si>
  <si>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</si>
  <si>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</si>
  <si>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</si>
  <si>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</si>
  <si>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</si>
  <si>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</si>
  <si>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</si>
  <si>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</si>
  <si>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</si>
  <si>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</si>
  <si>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</si>
  <si>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</si>
  <si>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</si>
  <si>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</si>
  <si>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</si>
  <si>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</si>
  <si>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</si>
  <si>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</si>
  <si>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</si>
  <si>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</si>
  <si>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</si>
  <si>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</si>
  <si>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</si>
  <si>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</si>
  <si>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</si>
  <si>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</si>
  <si>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</si>
  <si>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</si>
  <si>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</si>
  <si>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</si>
  <si>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</si>
  <si>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</si>
  <si>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</si>
  <si>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</si>
  <si>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</si>
  <si>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</si>
  <si>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</si>
  <si>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</si>
  <si>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</si>
  <si>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</si>
  <si>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</si>
  <si>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</si>
  <si>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</si>
  <si>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</si>
  <si>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</si>
  <si>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</si>
  <si>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</si>
  <si>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</si>
  <si>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</si>
  <si>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</si>
  <si>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</si>
  <si>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</si>
  <si>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</si>
  <si>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</si>
  <si>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</si>
  <si>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</si>
  <si>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</si>
  <si>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</si>
  <si>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</si>
  <si>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</si>
  <si>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</si>
  <si>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</si>
  <si>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</si>
  <si>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</si>
  <si>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</si>
  <si>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</si>
  <si>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</si>
  <si>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</si>
  <si>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</si>
  <si>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</si>
  <si>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</si>
  <si>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</si>
  <si>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</si>
  <si>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</si>
  <si>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</si>
  <si>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</si>
  <si>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</si>
  <si>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</si>
  <si>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</si>
  <si>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</si>
  <si>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</si>
  <si>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</si>
  <si>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</si>
  <si>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</si>
  <si>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</si>
  <si>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</si>
  <si>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</si>
  <si>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</si>
  <si>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</si>
  <si>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</si>
  <si>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</si>
  <si>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</si>
  <si>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</si>
  <si>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</si>
  <si>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</si>
  <si>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</si>
  <si>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</si>
  <si>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</si>
  <si>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</si>
  <si>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</si>
  <si>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</si>
  <si>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</si>
  <si>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</si>
  <si>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</si>
  <si>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</si>
  <si>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</si>
  <si>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</si>
  <si>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</si>
  <si>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</si>
  <si>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</si>
  <si>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</si>
  <si>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</si>
  <si>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</si>
  <si>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</si>
  <si>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</si>
  <si>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</si>
  <si>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</si>
  <si>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</si>
  <si>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</si>
  <si>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</si>
  <si>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</si>
  <si>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</si>
  <si>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</si>
  <si>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</si>
  <si>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</si>
  <si>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</si>
  <si>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</si>
  <si>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</si>
  <si>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</si>
  <si>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</si>
  <si>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</si>
  <si>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</si>
  <si>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</si>
  <si>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</si>
  <si>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</si>
  <si>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</si>
  <si>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</si>
  <si>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</si>
  <si>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</si>
  <si>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</si>
  <si>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</si>
  <si>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</si>
  <si>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</si>
  <si>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</si>
  <si>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</si>
  <si>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</si>
  <si>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</si>
  <si>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</si>
  <si>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</si>
  <si>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</si>
  <si>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</si>
  <si>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</si>
  <si>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</si>
  <si>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</si>
  <si>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</si>
  <si>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</si>
  <si>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</si>
  <si>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</si>
  <si>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</si>
  <si>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</si>
  <si>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</si>
  <si>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</si>
  <si>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</si>
  <si>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</si>
  <si>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</si>
  <si>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</si>
  <si>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</si>
  <si>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</si>
  <si>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</si>
  <si>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</si>
  <si>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</si>
  <si>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</si>
  <si>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</si>
  <si>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</si>
  <si>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</si>
  <si>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</si>
  <si>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</si>
  <si>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</si>
  <si>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</si>
  <si>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</si>
  <si>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</si>
  <si>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</si>
  <si>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</si>
  <si>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</si>
  <si>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</si>
  <si>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</si>
  <si>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</si>
  <si>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</si>
  <si>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</si>
  <si>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</si>
  <si>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</si>
  <si>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</si>
  <si>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</si>
  <si>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</si>
  <si>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</si>
  <si>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</si>
  <si>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</si>
  <si>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</si>
  <si>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</si>
  <si>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</si>
  <si>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</si>
  <si>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</si>
  <si>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</si>
  <si>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</si>
  <si>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</si>
  <si>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</si>
  <si>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</si>
  <si>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</si>
  <si>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</si>
  <si>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</si>
  <si>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</si>
  <si>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</si>
  <si>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</si>
  <si>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</si>
  <si>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</si>
  <si>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</si>
  <si>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</si>
  <si>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</si>
  <si>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</si>
  <si>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</si>
  <si>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</si>
  <si>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</si>
  <si>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</si>
  <si>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</si>
  <si>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</si>
  <si>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</si>
  <si>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</si>
  <si>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</si>
  <si>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</si>
  <si>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</si>
  <si>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</si>
  <si>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</si>
  <si>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</si>
  <si>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</si>
  <si>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</si>
  <si>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</si>
  <si>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</si>
  <si>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</si>
  <si>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</si>
  <si>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</si>
  <si>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</si>
  <si>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</si>
  <si>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</si>
  <si>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</si>
  <si>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</si>
  <si>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</si>
  <si>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</si>
  <si>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</si>
  <si>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</si>
  <si>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</si>
  <si>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</si>
  <si>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</si>
  <si>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</si>
  <si>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</si>
  <si>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</si>
  <si>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</si>
  <si>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</si>
  <si>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</si>
  <si>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</si>
  <si>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</si>
  <si>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</si>
  <si>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</si>
  <si>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</si>
  <si>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</si>
  <si>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</si>
  <si>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</si>
  <si>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</si>
  <si>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</si>
  <si>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</si>
  <si>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</si>
  <si>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</si>
  <si>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</si>
  <si>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</si>
  <si>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</si>
  <si>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</si>
  <si>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</si>
  <si>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</si>
  <si>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</si>
  <si>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</si>
  <si>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</si>
  <si>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</si>
  <si>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</si>
  <si>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</si>
  <si>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</si>
  <si>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</si>
  <si>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</si>
  <si>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</si>
  <si>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</si>
  <si>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</si>
  <si>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</si>
  <si>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</si>
  <si>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</si>
  <si>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</si>
  <si>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</si>
  <si>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</si>
  <si>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</si>
  <si>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</si>
  <si>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</si>
  <si>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</si>
  <si>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</si>
  <si>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</si>
  <si>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</si>
  <si>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</si>
  <si>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</si>
  <si>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</si>
  <si>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</si>
  <si>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</si>
  <si>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</si>
  <si>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</si>
  <si>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</si>
  <si>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</si>
  <si>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</si>
  <si>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</si>
  <si>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</si>
  <si>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</si>
  <si>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</si>
  <si>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</si>
  <si>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</si>
  <si>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</si>
  <si>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</si>
  <si>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</si>
  <si>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</si>
  <si>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</si>
  <si>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</si>
  <si>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</si>
  <si>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</si>
  <si>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</si>
  <si>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</si>
  <si>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</si>
  <si>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</si>
  <si>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</si>
  <si>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</si>
  <si>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</si>
  <si>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</si>
  <si>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</si>
  <si>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</si>
  <si>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</si>
  <si>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</si>
  <si>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</si>
  <si>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</si>
  <si>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</si>
  <si>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</si>
  <si>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</si>
  <si>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</si>
  <si>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</si>
  <si>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</si>
  <si>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</si>
  <si>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</si>
  <si>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</si>
  <si>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</si>
  <si>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</si>
  <si>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</si>
  <si>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</si>
  <si>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</si>
  <si>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</si>
  <si>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</si>
  <si>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</si>
  <si>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</si>
  <si>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</si>
  <si>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</si>
  <si>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</si>
  <si>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</si>
  <si>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</si>
  <si>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</si>
  <si>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</si>
  <si>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</si>
  <si>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</si>
  <si>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</si>
  <si>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</si>
  <si>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</si>
  <si>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</si>
  <si>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</si>
  <si>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</si>
  <si>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</si>
  <si>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</si>
  <si>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</si>
  <si>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</si>
  <si>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</si>
  <si>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</si>
  <si>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</si>
  <si>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</si>
  <si>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</si>
  <si>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</si>
  <si>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</si>
  <si>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</si>
  <si>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</si>
  <si>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</si>
  <si>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</si>
  <si>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</si>
  <si>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</si>
  <si>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</si>
  <si>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</si>
  <si>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</si>
  <si>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</si>
  <si>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</si>
  <si>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</si>
  <si>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</si>
  <si>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</si>
  <si>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</si>
  <si>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</si>
  <si>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</si>
  <si>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</si>
  <si>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</si>
  <si>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</si>
  <si>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</si>
  <si>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</si>
  <si>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</si>
  <si>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</si>
  <si>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</si>
  <si>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</si>
  <si>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</si>
  <si>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</si>
  <si>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</si>
  <si>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</si>
  <si>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</si>
  <si>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</si>
  <si>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</si>
  <si>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</si>
  <si>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</si>
  <si>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</si>
  <si>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</si>
  <si>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</si>
  <si>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</si>
  <si>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</si>
  <si>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</si>
  <si>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</si>
  <si>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</si>
  <si>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</si>
  <si>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</si>
  <si>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</si>
  <si>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</si>
  <si>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</si>
  <si>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</si>
  <si>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</si>
  <si>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</si>
  <si>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</si>
  <si>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</si>
  <si>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</si>
  <si>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</si>
  <si>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</si>
  <si>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</si>
  <si>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</si>
  <si>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</si>
  <si>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</si>
  <si>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</si>
  <si>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</si>
  <si>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</si>
  <si>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</si>
  <si>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</si>
  <si>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</si>
  <si>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</si>
  <si>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</si>
  <si>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</si>
  <si>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</si>
  <si>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</si>
  <si>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</si>
  <si>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</si>
  <si>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</si>
  <si>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</si>
  <si>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</si>
  <si>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</si>
  <si>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</si>
  <si>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</si>
  <si>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</si>
  <si>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</si>
  <si>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</si>
  <si>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</si>
  <si>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</si>
  <si>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</si>
  <si>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</si>
  <si>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</si>
  <si>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</si>
  <si>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</si>
  <si>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</si>
  <si>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</si>
  <si>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</si>
  <si>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</si>
  <si>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</si>
  <si>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</si>
  <si>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</si>
  <si>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</si>
  <si>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</si>
  <si>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</si>
  <si>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</si>
  <si>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</si>
  <si>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</si>
  <si>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</si>
  <si>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</si>
  <si>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</si>
  <si>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</si>
  <si>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</si>
  <si>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</si>
  <si>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</si>
  <si>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</si>
  <si>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</si>
  <si>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</si>
  <si>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</si>
  <si>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</si>
  <si>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</si>
  <si>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</si>
  <si>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</si>
  <si>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</si>
  <si>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</si>
  <si>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</si>
  <si>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</si>
  <si>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</si>
  <si>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</si>
  <si>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</si>
  <si>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</si>
  <si>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</si>
  <si>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</si>
  <si>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</si>
  <si>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</si>
  <si>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</si>
  <si>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</si>
  <si>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</si>
  <si>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</si>
  <si>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</si>
  <si>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</si>
  <si>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</si>
  <si>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</si>
  <si>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</si>
  <si>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</si>
  <si>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</si>
  <si>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</si>
  <si>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</si>
  <si>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</si>
  <si>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</si>
  <si>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</si>
  <si>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</si>
  <si>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</si>
  <si>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</si>
  <si>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</si>
  <si>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</si>
  <si>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</si>
  <si>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</si>
  <si>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</si>
  <si>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</si>
  <si>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</si>
  <si>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</si>
  <si>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</si>
  <si>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</si>
  <si>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</si>
  <si>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</si>
  <si>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</si>
  <si>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</si>
  <si>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</si>
  <si>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</si>
  <si>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</si>
  <si>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</si>
  <si>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</si>
  <si>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</si>
  <si>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</si>
  <si>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</si>
  <si>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</si>
  <si>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</si>
  <si>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</si>
  <si>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</si>
  <si>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</si>
  <si>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</si>
  <si>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</si>
  <si>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</si>
  <si>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</si>
  <si>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</si>
  <si>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</si>
  <si>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</si>
  <si>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</si>
  <si>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</si>
  <si>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</si>
  <si>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</si>
  <si>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</si>
  <si>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</si>
  <si>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</si>
  <si>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</si>
  <si>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</si>
  <si>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</si>
  <si>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</si>
  <si>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</si>
  <si>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</si>
  <si>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</si>
  <si>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</si>
  <si>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</si>
  <si>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</si>
  <si>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</si>
  <si>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</si>
  <si>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</si>
  <si>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</si>
  <si>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</si>
  <si>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</si>
  <si>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</si>
  <si>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</si>
  <si>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</si>
  <si>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</si>
  <si>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</si>
  <si>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</si>
  <si>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</si>
  <si>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</si>
  <si>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</si>
  <si>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</si>
  <si>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</si>
  <si>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</si>
  <si>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</si>
  <si>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</si>
  <si>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</si>
  <si>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</si>
  <si>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</si>
  <si>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</si>
  <si>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</si>
  <si>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</si>
  <si>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</si>
  <si>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</si>
  <si>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</si>
  <si>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</si>
  <si>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</si>
  <si>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</si>
  <si>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</si>
  <si>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</si>
  <si>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</si>
  <si>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</si>
  <si>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</si>
  <si>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</si>
  <si>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</si>
  <si>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</si>
  <si>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</si>
  <si>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</si>
  <si>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</si>
  <si>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</si>
  <si>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</si>
  <si>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</si>
  <si>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</si>
  <si>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</si>
  <si>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</si>
  <si>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</si>
  <si>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</si>
  <si>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</si>
  <si>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</si>
  <si>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</si>
  <si>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</si>
  <si>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</si>
  <si>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</si>
  <si>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</si>
  <si>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</si>
  <si>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</si>
  <si>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</si>
  <si>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</si>
  <si>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</si>
  <si>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</si>
  <si>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</si>
  <si>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</si>
  <si>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</si>
  <si>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</si>
  <si>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</si>
  <si>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</si>
  <si>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</si>
  <si>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</si>
  <si>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</si>
  <si>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</si>
  <si>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</si>
  <si>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</si>
  <si>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</si>
  <si>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</si>
  <si>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</si>
  <si>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</si>
  <si>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</si>
  <si>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</si>
  <si>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</si>
  <si>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</si>
  <si>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</si>
  <si>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</si>
  <si>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</si>
  <si>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</si>
  <si>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</si>
  <si>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</si>
  <si>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</si>
  <si>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</si>
  <si>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</si>
  <si>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</si>
  <si>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</si>
  <si>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</si>
  <si>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</si>
  <si>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</si>
  <si>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</si>
  <si>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</si>
  <si>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</si>
  <si>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</si>
  <si>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</si>
  <si>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</si>
  <si>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</si>
  <si>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</si>
  <si>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</si>
  <si>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</si>
  <si>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</si>
  <si>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</si>
  <si>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</si>
  <si>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</si>
  <si>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</si>
  <si>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</si>
  <si>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</si>
  <si>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</si>
  <si>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</si>
  <si>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</si>
  <si>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</si>
  <si>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</si>
  <si>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</si>
  <si>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</si>
  <si>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</si>
  <si>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</si>
  <si>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</si>
  <si>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</si>
  <si>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</si>
  <si>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</si>
  <si>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</si>
  <si>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</si>
  <si>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</si>
  <si>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</si>
  <si>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</si>
  <si>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</si>
  <si>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</si>
  <si>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</si>
  <si>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</si>
  <si>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</si>
  <si>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</si>
  <si>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</si>
  <si>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</si>
  <si>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</si>
  <si>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</si>
  <si>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</si>
  <si>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</si>
  <si>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</si>
  <si>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</si>
  <si>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</si>
  <si>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</si>
  <si>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</si>
  <si>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</si>
  <si>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</si>
  <si>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</si>
  <si>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</si>
  <si>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</si>
  <si>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</si>
  <si>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</si>
  <si>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</si>
  <si>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</si>
  <si>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</si>
  <si>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</si>
  <si>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</si>
  <si>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</si>
  <si>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</si>
  <si>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</si>
  <si>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</si>
  <si>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</si>
  <si>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</si>
  <si>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</si>
  <si>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</si>
  <si>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</si>
  <si>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</si>
  <si>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</si>
  <si>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</si>
  <si>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</si>
  <si>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</si>
  <si>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</si>
  <si>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</si>
  <si>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</si>
  <si>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</si>
  <si>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</si>
  <si>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</si>
  <si>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</si>
  <si>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</si>
  <si>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</si>
  <si>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</si>
  <si>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</si>
  <si>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</si>
  <si>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</si>
  <si>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</si>
  <si>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</si>
  <si>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</si>
  <si>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</si>
  <si>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</si>
  <si>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</si>
  <si>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</si>
  <si>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</si>
  <si>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</si>
  <si>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</si>
  <si>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</si>
  <si>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</si>
  <si>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</si>
  <si>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</si>
  <si>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</si>
  <si>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</si>
  <si>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</si>
  <si>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</si>
  <si>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</si>
  <si>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</si>
  <si>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</si>
  <si>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</si>
  <si>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</si>
  <si>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</si>
  <si>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</si>
  <si>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</si>
  <si>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</si>
  <si>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</si>
  <si>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</si>
  <si>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</si>
  <si>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</si>
  <si>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</si>
  <si>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</si>
  <si>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</si>
  <si>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</si>
  <si>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</si>
  <si>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</si>
  <si>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</si>
  <si>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</si>
  <si>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</si>
  <si>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</si>
  <si>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</si>
  <si>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</si>
  <si>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</si>
  <si>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</si>
  <si>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</si>
  <si>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</si>
  <si>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</si>
  <si>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</si>
  <si>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</si>
  <si>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</si>
  <si>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</si>
  <si>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</si>
  <si>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</si>
  <si>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</si>
  <si>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</si>
  <si>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</si>
  <si>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</si>
  <si>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</si>
  <si>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</si>
  <si>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</si>
  <si>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</si>
  <si>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</si>
  <si>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</si>
  <si>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</si>
  <si>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</si>
  <si>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</si>
  <si>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</si>
  <si>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</si>
  <si>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</si>
  <si>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</si>
  <si>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</si>
  <si>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</si>
  <si>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</si>
  <si>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</si>
  <si>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</si>
  <si>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</si>
  <si>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</si>
  <si>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</si>
  <si>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</si>
  <si>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</si>
  <si>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</si>
  <si>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</si>
  <si>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</si>
  <si>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</si>
  <si>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</si>
  <si>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</si>
  <si>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</si>
  <si>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</si>
  <si>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</si>
  <si>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</si>
  <si>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</si>
  <si>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</si>
  <si>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</si>
  <si>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</si>
  <si>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</si>
  <si>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</si>
  <si>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</si>
  <si>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</si>
  <si>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</si>
  <si>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</si>
  <si>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</si>
  <si>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</si>
  <si>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</si>
  <si>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</si>
  <si>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</si>
  <si>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</si>
  <si>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</si>
  <si>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</si>
  <si>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</si>
  <si>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</si>
  <si>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</si>
  <si>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</si>
  <si>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</si>
  <si>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</si>
  <si>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</si>
  <si>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</si>
  <si>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</si>
  <si>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</si>
  <si>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</si>
  <si>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</si>
  <si>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</si>
  <si>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</si>
  <si>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</si>
  <si>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</si>
  <si>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</si>
  <si>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</si>
  <si>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</si>
  <si>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</si>
  <si>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</si>
  <si>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</si>
  <si>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</si>
  <si>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</si>
  <si>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</si>
  <si>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</si>
  <si>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</si>
  <si>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</si>
  <si>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</si>
  <si>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</si>
  <si>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</si>
  <si>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</si>
  <si>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</si>
  <si>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</si>
  <si>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</si>
  <si>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</si>
  <si>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</si>
  <si>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</si>
  <si>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</si>
  <si>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</si>
  <si>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</si>
  <si>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</si>
  <si>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</si>
  <si>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</si>
  <si>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</si>
  <si>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</si>
  <si>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</si>
  <si>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</si>
  <si>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</si>
  <si>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</si>
  <si>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</si>
  <si>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</si>
  <si>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</si>
  <si>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</si>
  <si>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</si>
  <si>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</si>
  <si>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</si>
  <si>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</si>
  <si>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</si>
  <si>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</si>
  <si>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</si>
  <si>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</si>
  <si>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</si>
  <si>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</si>
  <si>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</si>
  <si>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</si>
  <si>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</si>
  <si>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</si>
  <si>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</si>
  <si>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</si>
  <si>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</si>
  <si>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</si>
  <si>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</si>
  <si>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</si>
  <si>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</si>
  <si>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</si>
  <si>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</si>
  <si>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</si>
  <si>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</si>
  <si>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</si>
  <si>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</si>
  <si>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</si>
  <si>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</si>
  <si>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</si>
  <si>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</si>
  <si>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</si>
  <si>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</si>
  <si>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</si>
  <si>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</si>
  <si>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</si>
  <si>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</si>
  <si>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</si>
  <si>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</si>
  <si>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</si>
  <si>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</si>
  <si>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</si>
  <si>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</si>
  <si>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</si>
  <si>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</si>
  <si>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</si>
  <si>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</si>
  <si>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</si>
  <si>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</si>
  <si>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</si>
  <si>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</si>
  <si>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</si>
  <si>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</si>
  <si>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</si>
  <si>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</si>
  <si>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</si>
  <si>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</si>
  <si>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</si>
  <si>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</si>
  <si>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</si>
  <si>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</si>
  <si>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</si>
  <si>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</si>
  <si>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</si>
  <si>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</si>
  <si>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</si>
  <si>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</si>
  <si>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</si>
  <si>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</si>
  <si>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</si>
  <si>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</si>
  <si>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</si>
  <si>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</si>
  <si>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</si>
  <si>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</si>
  <si>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</si>
  <si>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</si>
  <si>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</si>
  <si>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</si>
  <si>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</si>
  <si>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</si>
  <si>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</si>
  <si>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</si>
  <si>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</si>
  <si>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</si>
  <si>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</si>
  <si>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</si>
  <si>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</si>
  <si>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</si>
  <si>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</si>
  <si>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</si>
  <si>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</si>
  <si>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</si>
  <si>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</si>
  <si>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</si>
  <si>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</si>
  <si>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</si>
  <si>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</si>
  <si>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</si>
  <si>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</si>
  <si>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</si>
  <si>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</si>
  <si>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</si>
  <si>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</si>
  <si>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</si>
  <si>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</si>
  <si>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</si>
  <si>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</si>
  <si>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</si>
  <si>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</si>
  <si>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</si>
  <si>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</si>
  <si>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</si>
  <si>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</si>
  <si>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</si>
  <si>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</si>
  <si>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</si>
  <si>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</si>
  <si>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</si>
  <si>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</si>
  <si>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</si>
  <si>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</si>
  <si>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</si>
  <si>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</si>
  <si>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</si>
  <si>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</si>
  <si>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</si>
  <si>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</si>
  <si>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</si>
  <si>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</si>
  <si>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</si>
  <si>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</si>
  <si>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</si>
  <si>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</si>
  <si>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</si>
  <si>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</si>
  <si>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</si>
  <si>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</si>
  <si>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</si>
  <si>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</si>
  <si>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</si>
  <si>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</si>
  <si>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</si>
  <si>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</si>
  <si>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</si>
  <si>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</si>
  <si>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</si>
  <si>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</si>
  <si>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</si>
  <si>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</si>
  <si>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</si>
  <si>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</si>
  <si>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</si>
  <si>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</si>
  <si>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</si>
  <si>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</si>
  <si>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</si>
  <si>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</si>
  <si>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</si>
  <si>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</si>
  <si>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</si>
  <si>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</si>
  <si>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</si>
  <si>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</si>
  <si>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</si>
  <si>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</si>
  <si>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</si>
  <si>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</si>
  <si>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</si>
  <si>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</si>
  <si>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</si>
  <si>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</si>
  <si>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</si>
  <si>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</si>
  <si>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</si>
  <si>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</si>
  <si>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</si>
  <si>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</si>
  <si>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</si>
  <si>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</si>
  <si>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</si>
  <si>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</si>
  <si>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</si>
  <si>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</si>
  <si>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</si>
  <si>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</si>
  <si>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</si>
  <si>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</si>
  <si>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</si>
  <si>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</si>
  <si>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</si>
  <si>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</si>
  <si>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</si>
  <si>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</si>
  <si>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</si>
  <si>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</si>
  <si>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</si>
  <si>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</si>
  <si>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</si>
  <si>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</si>
  <si>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</si>
  <si>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</si>
  <si>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</si>
  <si>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</si>
  <si>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</si>
  <si>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</si>
  <si>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</si>
  <si>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</si>
  <si>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</si>
  <si>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</si>
  <si>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</si>
  <si>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</si>
  <si>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</si>
  <si>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</si>
  <si>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</si>
  <si>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</si>
  <si>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</si>
  <si>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</si>
  <si>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</si>
  <si>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</si>
  <si>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</si>
  <si>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</si>
  <si>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</si>
  <si>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</si>
  <si>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</si>
  <si>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</si>
  <si>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</si>
  <si>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</si>
  <si>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</si>
  <si>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</si>
  <si>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</si>
  <si>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</si>
  <si>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</si>
  <si>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</si>
  <si>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</si>
  <si>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</si>
  <si>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</si>
  <si>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</si>
  <si>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</si>
  <si>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</si>
  <si>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</si>
  <si>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</si>
  <si>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</si>
  <si>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</si>
  <si>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</si>
  <si>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</si>
  <si>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</si>
  <si>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</si>
  <si>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</si>
  <si>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</si>
  <si>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</si>
  <si>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</si>
  <si>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</si>
  <si>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</si>
  <si>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</si>
  <si>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</si>
  <si>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</si>
  <si>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</si>
  <si>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</si>
  <si>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</si>
  <si>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</si>
  <si>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</si>
  <si>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</si>
  <si>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</si>
  <si>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</si>
  <si>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</si>
  <si>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</si>
  <si>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</si>
  <si>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</si>
  <si>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</si>
  <si>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</si>
  <si>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</si>
  <si>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</si>
  <si>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</si>
  <si>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</si>
  <si>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</si>
  <si>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</si>
  <si>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</si>
  <si>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</si>
  <si>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</si>
  <si>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</si>
  <si>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</si>
  <si>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</si>
  <si>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</si>
  <si>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</si>
  <si>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</si>
  <si>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</si>
  <si>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</si>
  <si>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</si>
  <si>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</si>
  <si>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</si>
  <si>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</si>
  <si>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</si>
  <si>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</si>
  <si>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</si>
  <si>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</si>
  <si>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</si>
  <si>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</si>
  <si>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</si>
  <si>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</si>
  <si>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</si>
  <si>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</si>
  <si>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</si>
  <si>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</si>
  <si>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</si>
  <si>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</si>
  <si>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</si>
  <si>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</si>
  <si>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</si>
  <si>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</si>
  <si>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</si>
  <si>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</si>
  <si>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</si>
  <si>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</si>
  <si>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</si>
  <si>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</si>
  <si>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</si>
  <si>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</si>
  <si>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</si>
  <si>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</si>
  <si>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</si>
  <si>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</si>
  <si>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</si>
  <si>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</si>
  <si>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</si>
  <si>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</si>
  <si>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</si>
  <si>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</si>
  <si>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</si>
  <si>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</si>
  <si>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</si>
  <si>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</si>
  <si>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</si>
  <si>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</si>
  <si>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</si>
  <si>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</si>
  <si>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</si>
  <si>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</si>
  <si>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</si>
  <si>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</si>
  <si>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</si>
  <si>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</si>
  <si>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</si>
  <si>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</si>
  <si>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</si>
  <si>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</si>
  <si>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</si>
  <si>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</si>
  <si>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</si>
  <si>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</si>
  <si>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</si>
  <si>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</si>
  <si>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</si>
  <si>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</si>
  <si>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</si>
  <si>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</si>
  <si>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</si>
  <si>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</si>
  <si>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</si>
  <si>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</si>
  <si>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</si>
  <si>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</si>
  <si>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</si>
  <si>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</si>
  <si>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</si>
  <si>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</si>
  <si>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</si>
  <si>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</si>
  <si>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</si>
  <si>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</si>
  <si>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</si>
  <si>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</si>
  <si>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</si>
  <si>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</si>
  <si>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</si>
  <si>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</si>
  <si>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</si>
  <si>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</si>
  <si>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</si>
  <si>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</si>
  <si>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</si>
  <si>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</si>
  <si>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</si>
  <si>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</si>
  <si>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</si>
  <si>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</si>
  <si>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</si>
  <si>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</si>
  <si>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</si>
  <si>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</si>
  <si>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</si>
  <si>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</si>
  <si>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</si>
  <si>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</si>
  <si>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</si>
  <si>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</si>
  <si>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</si>
  <si>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</si>
  <si>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</si>
  <si>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</si>
  <si>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</si>
  <si>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</si>
  <si>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</si>
  <si>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</si>
  <si>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</si>
  <si>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</si>
  <si>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</si>
  <si>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</si>
  <si>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</si>
  <si>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</si>
  <si>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</si>
  <si>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</si>
  <si>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</si>
  <si>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</si>
  <si>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</si>
  <si>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</si>
  <si>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</si>
  <si>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</si>
  <si>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</si>
  <si>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</si>
  <si>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</si>
  <si>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</si>
  <si>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</si>
  <si>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</si>
  <si>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</si>
  <si>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</si>
  <si>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</si>
  <si>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</si>
  <si>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</si>
  <si>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</si>
  <si>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</si>
  <si>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</si>
  <si>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</si>
  <si>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</si>
  <si>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</si>
  <si>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</si>
  <si>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</si>
  <si>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</si>
  <si>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</si>
  <si>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</si>
  <si>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</si>
  <si>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</si>
  <si>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</si>
  <si>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</si>
  <si>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</si>
  <si>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</si>
  <si>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</si>
  <si>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</si>
  <si>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</si>
  <si>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</si>
  <si>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</si>
  <si>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</si>
  <si>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</si>
  <si>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</si>
  <si>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</si>
  <si>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</si>
  <si>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</si>
  <si>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</si>
  <si>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</si>
  <si>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</si>
  <si>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</si>
  <si>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</si>
  <si>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</si>
  <si>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</si>
  <si>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</si>
  <si>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</si>
  <si>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</si>
  <si>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</si>
  <si>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</si>
  <si>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</si>
  <si>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</si>
  <si>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</si>
  <si>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</si>
  <si>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</si>
  <si>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</si>
  <si>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</si>
  <si>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</si>
  <si>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</si>
  <si>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</si>
  <si>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</si>
  <si>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</si>
  <si>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</si>
  <si>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</si>
  <si>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</si>
  <si>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</si>
  <si>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</si>
  <si>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</si>
  <si>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</si>
  <si>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</si>
  <si>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</si>
  <si>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</si>
  <si>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</si>
  <si>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</si>
  <si>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</si>
  <si>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</si>
  <si>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</si>
  <si>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</si>
  <si>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</si>
  <si>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</si>
  <si>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</si>
  <si>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</si>
  <si>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</si>
  <si>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</si>
  <si>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</si>
  <si>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</si>
  <si>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</si>
  <si>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</si>
  <si>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</si>
  <si>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</si>
  <si>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</si>
  <si>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</si>
  <si>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</si>
  <si>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</si>
  <si>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</si>
  <si>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</si>
  <si>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</si>
  <si>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</si>
  <si>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</si>
  <si>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</si>
  <si>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</si>
  <si>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</si>
  <si>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</si>
  <si>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</si>
  <si>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</si>
  <si>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</si>
  <si>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</si>
  <si>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</si>
  <si>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</si>
  <si>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</si>
  <si>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</si>
  <si>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</si>
  <si>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</si>
  <si>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</si>
  <si>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</si>
  <si>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</si>
  <si>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</si>
  <si>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</si>
  <si>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</si>
  <si>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</si>
  <si>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</si>
  <si>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</si>
  <si>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</si>
  <si>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</si>
  <si>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</si>
  <si>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</si>
  <si>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</si>
  <si>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</si>
  <si>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</si>
  <si>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</si>
  <si>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</si>
  <si>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</si>
  <si>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</si>
  <si>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</si>
  <si>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</si>
  <si>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</si>
  <si>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</si>
  <si>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</si>
  <si>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</si>
  <si>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</si>
  <si>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</si>
  <si>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</si>
  <si>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</si>
  <si>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</si>
  <si>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</si>
  <si>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</si>
  <si>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</si>
  <si>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</si>
  <si>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</si>
  <si>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</si>
  <si>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</si>
  <si>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</si>
  <si>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</si>
  <si>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</si>
  <si>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</si>
  <si>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</si>
  <si>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</si>
  <si>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</si>
  <si>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</si>
  <si>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</si>
  <si>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</si>
  <si>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</si>
  <si>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</si>
  <si>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</si>
  <si>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</si>
  <si>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</si>
  <si>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</si>
  <si>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</si>
  <si>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</si>
  <si>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</si>
  <si>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</si>
  <si>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</si>
  <si>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</si>
  <si>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</si>
  <si>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</si>
  <si>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</si>
  <si>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</si>
  <si>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</si>
  <si>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</si>
  <si>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</si>
  <si>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</si>
  <si>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</si>
  <si>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</si>
  <si>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</si>
  <si>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</si>
  <si>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</si>
  <si>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</si>
  <si>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</si>
  <si>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</si>
  <si>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</si>
  <si>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</si>
  <si>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</si>
  <si>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</si>
  <si>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</si>
  <si>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</si>
  <si>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</si>
  <si>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</si>
  <si>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</si>
  <si>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</si>
  <si>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</si>
  <si>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</si>
  <si>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</si>
  <si>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</si>
  <si>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</si>
  <si>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</si>
  <si>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</si>
  <si>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</si>
  <si>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</si>
  <si>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</si>
  <si>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</si>
  <si>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</si>
  <si>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</si>
  <si>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</si>
  <si>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</si>
  <si>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</si>
  <si>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</si>
  <si>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</si>
  <si>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</si>
  <si>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</si>
  <si>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</si>
  <si>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</si>
  <si>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</si>
  <si>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</si>
  <si>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</si>
  <si>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</si>
  <si>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</si>
  <si>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</si>
  <si>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</si>
  <si>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</si>
  <si>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</si>
  <si>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</si>
  <si>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</si>
  <si>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</si>
  <si>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</si>
  <si>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</si>
  <si>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</si>
  <si>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</si>
  <si>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</si>
  <si>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</si>
  <si>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</si>
  <si>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</si>
  <si>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</si>
  <si>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</si>
  <si>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</si>
  <si>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</si>
  <si>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</si>
  <si>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</si>
  <si>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</si>
  <si>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</si>
  <si>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</si>
  <si>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</si>
  <si>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</si>
  <si>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</si>
  <si>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</si>
  <si>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</si>
  <si>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</si>
  <si>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</si>
  <si>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</si>
  <si>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</si>
  <si>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</si>
  <si>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</si>
  <si>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</si>
  <si>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</si>
  <si>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</si>
  <si>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</si>
  <si>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</si>
  <si>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</si>
  <si>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</si>
  <si>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</si>
  <si>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</si>
  <si>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</si>
  <si>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</si>
  <si>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</si>
  <si>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</si>
  <si>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</si>
  <si>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</si>
  <si>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</si>
  <si>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</si>
  <si>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</si>
  <si>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</si>
  <si>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</si>
  <si>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</si>
  <si>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</si>
  <si>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</si>
  <si>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</si>
  <si>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</si>
  <si>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</si>
  <si>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</si>
  <si>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</si>
  <si>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</si>
  <si>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</si>
  <si>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</si>
  <si>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</si>
  <si>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</si>
  <si>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</si>
  <si>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</si>
  <si>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</si>
  <si>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</si>
  <si>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</si>
  <si>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</si>
  <si>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</si>
  <si>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</si>
  <si>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</si>
  <si>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</si>
  <si>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</si>
  <si>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</si>
  <si>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</si>
  <si>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</si>
  <si>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</si>
  <si>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</si>
  <si>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</si>
  <si>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</si>
  <si>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</si>
  <si>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</si>
  <si>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</si>
  <si>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</si>
  <si>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</si>
  <si>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</si>
  <si>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</si>
  <si>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</si>
  <si>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</si>
  <si>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</si>
  <si>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</si>
  <si>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</si>
  <si>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</si>
  <si>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</si>
  <si>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</si>
  <si>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</si>
  <si>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</si>
  <si>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</si>
  <si>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</si>
  <si>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</si>
  <si>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</si>
  <si>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</si>
  <si>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</si>
  <si>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</si>
  <si>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</si>
  <si>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</si>
  <si>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</si>
  <si>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</si>
  <si>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</si>
  <si>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</si>
  <si>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</si>
  <si>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</si>
  <si>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</si>
  <si>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</si>
  <si>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</si>
  <si>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</si>
  <si>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</si>
  <si>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</si>
  <si>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</si>
  <si>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</si>
  <si>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</si>
  <si>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</si>
  <si>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</si>
  <si>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</si>
  <si>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</si>
  <si>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</si>
  <si>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</si>
  <si>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</si>
  <si>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</si>
  <si>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</si>
  <si>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</si>
  <si>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</si>
  <si>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</si>
  <si>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</si>
  <si>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</si>
  <si>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</si>
  <si>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</si>
  <si>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</si>
  <si>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</si>
  <si>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</si>
  <si>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</si>
  <si>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</si>
  <si>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</si>
  <si>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</si>
  <si>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</si>
  <si>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</si>
  <si>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</si>
  <si>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</si>
  <si>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</si>
  <si>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</si>
  <si>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</si>
  <si>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</si>
  <si>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</si>
  <si>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</si>
  <si>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</si>
  <si>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</si>
  <si>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</si>
  <si>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</si>
  <si>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</si>
  <si>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</si>
  <si>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</si>
  <si>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</si>
  <si>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</si>
  <si>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</si>
  <si>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</si>
  <si>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</si>
  <si>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</si>
  <si>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</si>
  <si>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</si>
  <si>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</si>
  <si>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</si>
  <si>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</si>
  <si>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</si>
  <si>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</si>
  <si>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</si>
  <si>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</si>
  <si>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</si>
  <si>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</si>
  <si>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</si>
  <si>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</si>
  <si>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</si>
  <si>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</si>
  <si>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</si>
  <si>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</si>
  <si>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</si>
  <si>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</si>
  <si>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</si>
  <si>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</si>
  <si>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</si>
  <si>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</si>
  <si>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</si>
  <si>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</si>
  <si>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</si>
  <si>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</si>
  <si>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</si>
  <si>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</si>
  <si>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</si>
  <si>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</si>
  <si>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</si>
  <si>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</si>
  <si>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</si>
  <si>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</si>
  <si>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</si>
  <si>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</si>
  <si>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</si>
  <si>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</si>
  <si>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</si>
  <si>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</si>
  <si>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</si>
  <si>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</si>
  <si>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</si>
  <si>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</si>
  <si>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</si>
  <si>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</si>
  <si>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</si>
  <si>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</si>
  <si>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</si>
  <si>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</si>
  <si>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</si>
  <si>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</si>
  <si>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</si>
  <si>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</si>
  <si>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</si>
  <si>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</si>
  <si>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</si>
  <si>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</si>
  <si>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</si>
  <si>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</si>
  <si>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</si>
  <si>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</si>
  <si>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</si>
  <si>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</si>
  <si>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</si>
  <si>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</si>
  <si>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</si>
  <si>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</si>
  <si>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</si>
  <si>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</si>
  <si>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</si>
  <si>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</si>
  <si>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</si>
  <si>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</si>
  <si>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</si>
  <si>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</si>
  <si>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</si>
  <si>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</si>
  <si>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</si>
  <si>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</si>
  <si>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</si>
  <si>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</si>
  <si>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</si>
  <si>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</si>
  <si>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</si>
  <si>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</si>
  <si>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</si>
  <si>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</si>
  <si>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</si>
  <si>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</si>
  <si>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</si>
  <si>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</si>
  <si>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</si>
  <si>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</si>
  <si>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</si>
  <si>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</si>
  <si>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</si>
  <si>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</si>
  <si>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</si>
  <si>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</si>
  <si>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</si>
  <si>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</si>
  <si>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</si>
  <si>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</si>
  <si>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</si>
  <si>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</si>
  <si>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</si>
  <si>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</si>
  <si>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</si>
  <si>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</si>
  <si>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</si>
  <si>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</si>
  <si>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</si>
  <si>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</si>
  <si>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</si>
  <si>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</si>
  <si>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</si>
  <si>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</si>
  <si>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</si>
  <si>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</si>
  <si>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</si>
  <si>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</si>
  <si>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</si>
  <si>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</si>
  <si>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</si>
  <si>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</si>
  <si>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</si>
  <si>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</si>
  <si>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</si>
  <si>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</si>
  <si>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</si>
  <si>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</si>
  <si>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</si>
  <si>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</si>
  <si>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</si>
  <si>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</si>
  <si>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</si>
  <si>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</si>
  <si>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</si>
  <si>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</si>
  <si>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</si>
  <si>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</si>
  <si>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</si>
  <si>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</si>
  <si>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</si>
  <si>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</si>
  <si>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</si>
  <si>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</si>
  <si>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</si>
  <si>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</si>
  <si>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</si>
  <si>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</si>
  <si>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</si>
  <si>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</si>
  <si>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</si>
  <si>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</si>
  <si>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</si>
  <si>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</si>
  <si>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</si>
  <si>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</si>
  <si>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</si>
  <si>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</si>
  <si>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</si>
  <si>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</si>
  <si>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</si>
  <si>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</si>
  <si>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</si>
  <si>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</si>
  <si>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</si>
  <si>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</si>
  <si>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</si>
  <si>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</si>
  <si>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</si>
  <si>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</si>
  <si>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</si>
  <si>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</si>
  <si>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</si>
  <si>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</si>
  <si>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</si>
  <si>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</si>
  <si>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</si>
  <si>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</si>
  <si>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</si>
  <si>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</si>
  <si>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</si>
  <si>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</si>
  <si>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</si>
  <si>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</si>
  <si>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</si>
  <si>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</si>
  <si>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</si>
  <si>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</si>
  <si>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</si>
  <si>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</si>
  <si>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</si>
  <si>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</si>
  <si>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</si>
  <si>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</si>
  <si>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</si>
  <si>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</si>
  <si>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</si>
  <si>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</si>
  <si>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</si>
  <si>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</si>
  <si>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</si>
  <si>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</si>
  <si>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</si>
  <si>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</si>
  <si>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</si>
  <si>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</si>
  <si>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</si>
  <si>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</si>
  <si>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</si>
  <si>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</si>
  <si>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</si>
  <si>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</si>
  <si>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</si>
  <si>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</si>
  <si>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</si>
  <si>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</si>
  <si>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</si>
  <si>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</si>
  <si>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</si>
  <si>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</si>
  <si>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</si>
  <si>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</si>
  <si>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</si>
  <si>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</si>
  <si>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</si>
  <si>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</si>
  <si>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</si>
  <si>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</si>
  <si>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</si>
  <si>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</si>
  <si>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</si>
  <si>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</si>
  <si>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</si>
  <si>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</si>
  <si>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</si>
  <si>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</si>
  <si>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</si>
  <si>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</si>
  <si>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</si>
  <si>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</si>
  <si>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</si>
  <si>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</si>
  <si>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</si>
  <si>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</si>
  <si>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</si>
  <si>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</si>
  <si>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</si>
  <si>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</si>
  <si>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</si>
  <si>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</si>
  <si>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</si>
  <si>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</si>
  <si>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</si>
  <si>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</si>
  <si>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</si>
  <si>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</si>
  <si>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</si>
  <si>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</si>
  <si>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</si>
  <si>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</si>
  <si>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</si>
  <si>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</si>
  <si>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</si>
  <si>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</si>
  <si>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</si>
  <si>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</si>
  <si>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</si>
  <si>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</si>
  <si>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</si>
  <si>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</si>
  <si>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</si>
  <si>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</si>
  <si>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</si>
  <si>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</si>
  <si>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</si>
  <si>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</si>
  <si>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</si>
  <si>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</si>
  <si>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</si>
  <si>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</si>
  <si>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</si>
  <si>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</si>
  <si>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</si>
  <si>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</si>
  <si>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</si>
  <si>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</si>
  <si>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</si>
  <si>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</si>
  <si>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</si>
  <si>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</si>
  <si>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</si>
  <si>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</si>
  <si>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</si>
  <si>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</si>
  <si>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</si>
  <si>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</si>
  <si>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</si>
  <si>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</si>
  <si>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</si>
  <si>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</si>
  <si>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</si>
  <si>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</si>
  <si>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</si>
  <si>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</si>
  <si>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</si>
  <si>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</si>
  <si>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</si>
  <si>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</si>
  <si>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</si>
  <si>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</si>
  <si>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</si>
  <si>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</si>
  <si>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</si>
  <si>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</si>
  <si>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</si>
  <si>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</si>
  <si>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</si>
  <si>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</si>
  <si>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</si>
  <si>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</si>
  <si>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</si>
  <si>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</si>
  <si>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</si>
  <si>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</si>
  <si>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</si>
  <si>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</si>
  <si>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</si>
  <si>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</si>
  <si>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</si>
  <si>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</si>
  <si>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</si>
  <si>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</si>
  <si>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</si>
  <si>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</si>
  <si>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</si>
  <si>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</si>
  <si>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</si>
  <si>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</si>
  <si>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</si>
  <si>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</si>
  <si>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</si>
  <si>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</si>
  <si>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</si>
  <si>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</si>
  <si>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</si>
  <si>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</si>
  <si>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</si>
  <si>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</si>
  <si>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</si>
  <si>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</si>
  <si>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</si>
  <si>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</si>
  <si>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</si>
  <si>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</si>
  <si>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</si>
  <si>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</si>
  <si>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</si>
  <si>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</si>
  <si>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</si>
  <si>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</si>
  <si>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</si>
  <si>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</si>
  <si>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</si>
  <si>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</si>
  <si>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</si>
  <si>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</si>
  <si>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</si>
  <si>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</si>
  <si>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</si>
  <si>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</si>
  <si>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</si>
  <si>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</si>
  <si>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</si>
  <si>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</si>
  <si>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</si>
  <si>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</si>
  <si>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</si>
  <si>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</si>
  <si>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</si>
  <si>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</si>
  <si>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</si>
  <si>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</si>
  <si>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</si>
  <si>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</si>
  <si>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</si>
  <si>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</si>
  <si>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</si>
  <si>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</si>
  <si>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</si>
  <si>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</si>
  <si>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</si>
  <si>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</si>
  <si>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</si>
  <si>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</si>
  <si>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</si>
  <si>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</si>
  <si>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</si>
  <si>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</si>
  <si>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</si>
  <si>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</si>
  <si>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</si>
  <si>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</si>
  <si>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</si>
  <si>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</si>
  <si>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</si>
  <si>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</si>
  <si>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</si>
  <si>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</si>
  <si>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</si>
  <si>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</si>
  <si>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</si>
  <si>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</si>
  <si>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</si>
  <si>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</si>
  <si>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</si>
  <si>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</si>
  <si>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</si>
  <si>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</si>
  <si>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</si>
  <si>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</si>
  <si>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</si>
  <si>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</si>
  <si>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</si>
  <si>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</si>
  <si>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</si>
  <si>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</si>
  <si>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</si>
  <si>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</si>
  <si>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</si>
  <si>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</si>
  <si>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</si>
  <si>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</si>
  <si>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</si>
  <si>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</si>
  <si>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</si>
  <si>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</si>
  <si>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</si>
  <si>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</si>
  <si>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</si>
  <si>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</si>
  <si>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</si>
  <si>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</si>
  <si>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</si>
  <si>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</si>
  <si>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</si>
  <si>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</si>
  <si>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</si>
  <si>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</si>
  <si>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</si>
  <si>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</si>
  <si>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</si>
  <si>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</si>
  <si>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</si>
  <si>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</si>
  <si>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</si>
  <si>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</si>
  <si>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</si>
  <si>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</si>
  <si>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</si>
  <si>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</si>
  <si>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</si>
  <si>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</si>
  <si>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</si>
  <si>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</si>
  <si>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</si>
  <si>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</si>
  <si>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</si>
  <si>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</si>
  <si>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</si>
  <si>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</si>
  <si>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</si>
  <si>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</si>
  <si>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</si>
  <si>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</si>
  <si>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</si>
  <si>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</si>
  <si>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</si>
  <si>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</si>
  <si>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</si>
  <si>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</si>
  <si>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</si>
  <si>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</si>
  <si>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</si>
  <si>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</si>
  <si>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</si>
  <si>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</si>
  <si>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</si>
  <si>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</si>
  <si>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</si>
  <si>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</si>
  <si>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</si>
  <si>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</si>
  <si>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</si>
  <si>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</si>
  <si>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</si>
  <si>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</si>
  <si>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</si>
  <si>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</si>
  <si>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</si>
  <si>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</si>
  <si>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</si>
  <si>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</si>
  <si>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</si>
  <si>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</si>
  <si>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</si>
  <si>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</si>
  <si>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</si>
  <si>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</si>
  <si>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</si>
  <si>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</si>
  <si>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</si>
  <si>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</si>
  <si>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</si>
  <si>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</si>
  <si>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</si>
  <si>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</si>
  <si>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</si>
  <si>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</si>
  <si>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</si>
  <si>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</si>
  <si>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</si>
  <si>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</si>
  <si>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</si>
  <si>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</si>
  <si>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</si>
  <si>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</si>
  <si>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</si>
  <si>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</si>
  <si>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</si>
  <si>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</si>
  <si>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</si>
  <si>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</si>
  <si>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</si>
  <si>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</si>
  <si>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</si>
  <si>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</si>
  <si>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</si>
  <si>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</si>
  <si>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</si>
  <si>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</si>
  <si>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</si>
  <si>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</si>
  <si>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</si>
  <si>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</si>
  <si>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</si>
  <si>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</si>
  <si>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</si>
  <si>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</si>
  <si>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</si>
  <si>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</si>
  <si>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</si>
  <si>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</si>
  <si>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</si>
  <si>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</si>
  <si>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</si>
  <si>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</si>
  <si>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</si>
  <si>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</si>
  <si>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</si>
  <si>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</si>
  <si>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</si>
  <si>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</si>
  <si>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</si>
  <si>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</si>
  <si>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</si>
  <si>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</si>
  <si>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</si>
  <si>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</si>
  <si>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</si>
  <si>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</si>
  <si>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</si>
  <si>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</si>
  <si>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</si>
  <si>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</si>
  <si>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</si>
  <si>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</si>
  <si>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</si>
  <si>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</si>
  <si>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</si>
  <si>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</si>
  <si>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</si>
  <si>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</si>
  <si>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</si>
  <si>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</si>
  <si>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</si>
  <si>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</si>
  <si>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</si>
  <si>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</si>
  <si>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</si>
  <si>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</si>
  <si>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</si>
  <si>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</si>
  <si>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</si>
  <si>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</si>
  <si>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</si>
  <si>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</si>
  <si>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</si>
  <si>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</si>
  <si>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</si>
  <si>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</si>
  <si>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</si>
  <si>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</si>
  <si>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</si>
  <si>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</si>
  <si>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</si>
  <si>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</si>
  <si>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</si>
  <si>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</si>
  <si>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</si>
  <si>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</si>
  <si>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</si>
  <si>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</si>
  <si>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</si>
  <si>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</si>
  <si>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</si>
  <si>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</si>
  <si>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</si>
  <si>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</si>
  <si>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</si>
  <si>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</si>
  <si>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</si>
  <si>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</si>
  <si>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</si>
  <si>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</si>
  <si>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</si>
  <si>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</si>
  <si>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</si>
  <si>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</si>
  <si>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</si>
  <si>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</si>
  <si>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</si>
  <si>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</si>
  <si>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</si>
  <si>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</si>
  <si>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</si>
  <si>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</si>
  <si>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</si>
  <si>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</si>
  <si>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</si>
  <si>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</si>
  <si>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</si>
  <si>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</si>
  <si>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</si>
  <si>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</si>
  <si>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</si>
  <si>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</si>
  <si>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</si>
  <si>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</si>
  <si>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</si>
  <si>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</si>
  <si>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</si>
  <si>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</si>
  <si>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</si>
  <si>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</si>
  <si>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</si>
  <si>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</si>
  <si>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</si>
  <si>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</si>
  <si>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</si>
  <si>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</si>
  <si>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</si>
  <si>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</si>
  <si>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</si>
  <si>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</si>
  <si>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</si>
  <si>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</si>
  <si>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</si>
  <si>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</si>
  <si>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</si>
  <si>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</si>
  <si>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</si>
  <si>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</si>
  <si>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</si>
  <si>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</si>
  <si>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</si>
  <si>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</si>
  <si>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</si>
  <si>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</si>
  <si>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</si>
  <si>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</si>
  <si>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</si>
  <si>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</si>
  <si>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</si>
  <si>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</si>
  <si>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</si>
  <si>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</si>
  <si>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</si>
  <si>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</si>
  <si>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</si>
  <si>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</si>
  <si>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</si>
  <si>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</si>
  <si>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</si>
  <si>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</si>
  <si>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</si>
  <si>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</si>
  <si>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</si>
  <si>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</si>
  <si>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</si>
  <si>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</si>
  <si>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</si>
  <si>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</si>
  <si>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</si>
  <si>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</si>
  <si>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</si>
  <si>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</si>
  <si>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</si>
  <si>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</si>
  <si>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</si>
  <si>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</si>
  <si>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</si>
  <si>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</si>
  <si>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</si>
  <si>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</si>
  <si>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</si>
  <si>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</si>
  <si>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</si>
  <si>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</si>
  <si>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</si>
  <si>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</si>
  <si>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</si>
  <si>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</si>
  <si>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</si>
  <si>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</si>
  <si>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</si>
  <si>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</si>
  <si>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</si>
  <si>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</si>
  <si>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</si>
  <si>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</si>
  <si>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</si>
  <si>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</si>
  <si>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</si>
  <si>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</si>
  <si>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</si>
  <si>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</si>
  <si>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</si>
  <si>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</si>
  <si>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</si>
  <si>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</si>
  <si>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</si>
  <si>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</si>
  <si>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</si>
  <si>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</si>
  <si>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</si>
  <si>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</si>
  <si>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</si>
  <si>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</si>
  <si>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</si>
  <si>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</si>
  <si>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</si>
  <si>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</si>
  <si>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</si>
  <si>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</si>
  <si>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</si>
  <si>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</si>
  <si>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</si>
  <si>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</si>
  <si>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</si>
  <si>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</si>
  <si>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</si>
  <si>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</si>
  <si>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</si>
  <si>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</si>
  <si>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</si>
  <si>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</si>
  <si>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</si>
  <si>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</si>
  <si>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</si>
  <si>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</si>
  <si>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</si>
  <si>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</si>
  <si>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</si>
  <si>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</si>
  <si>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</si>
  <si>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</si>
  <si>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</si>
  <si>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</si>
  <si>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</si>
  <si>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</si>
  <si>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</si>
  <si>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</si>
  <si>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</si>
  <si>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</si>
  <si>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</si>
  <si>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</si>
  <si>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</si>
  <si>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</si>
  <si>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</si>
  <si>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</si>
  <si>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</si>
  <si>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</si>
  <si>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</si>
  <si>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</si>
  <si>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</si>
  <si>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</si>
  <si>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</si>
  <si>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</si>
  <si>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</si>
  <si>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</si>
  <si>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</si>
  <si>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</si>
  <si>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</si>
  <si>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</si>
  <si>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</si>
  <si>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</si>
  <si>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</si>
  <si>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</si>
  <si>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</si>
  <si>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</si>
  <si>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</si>
  <si>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</si>
  <si>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</si>
  <si>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</si>
  <si>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</si>
  <si>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</si>
  <si>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</si>
  <si>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</si>
  <si>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</si>
  <si>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</si>
  <si>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</si>
  <si>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</si>
  <si>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</si>
  <si>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</si>
  <si>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</si>
  <si>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</si>
  <si>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</si>
  <si>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</si>
  <si>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</si>
  <si>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</si>
  <si>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</si>
  <si>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</si>
  <si>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</si>
  <si>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</si>
  <si>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</si>
  <si>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</si>
  <si>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</si>
  <si>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</si>
  <si>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</si>
  <si>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</si>
  <si>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</si>
  <si>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</si>
  <si>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</si>
  <si>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</si>
  <si>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</si>
  <si>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</si>
  <si>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</si>
  <si>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</si>
  <si>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</si>
  <si>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</si>
  <si>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</si>
  <si>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</si>
  <si>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</si>
  <si>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</si>
  <si>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</si>
  <si>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</si>
  <si>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</si>
  <si>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</si>
  <si>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</si>
  <si>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</si>
  <si>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</si>
  <si>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</si>
  <si>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</si>
  <si>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</si>
  <si>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</si>
  <si>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</si>
  <si>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</si>
  <si>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</si>
  <si>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</si>
  <si>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</si>
  <si>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</si>
  <si>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</si>
  <si>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</si>
  <si>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</si>
  <si>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</si>
  <si>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</si>
  <si>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</si>
  <si>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</si>
  <si>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</si>
  <si>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</si>
  <si>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</si>
  <si>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</si>
  <si>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</si>
  <si>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</si>
  <si>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</si>
  <si>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</si>
  <si>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</si>
  <si>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</si>
  <si>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</si>
  <si>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</si>
  <si>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</si>
  <si>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</si>
  <si>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</si>
  <si>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</si>
  <si>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</si>
  <si>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</si>
  <si>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</si>
  <si>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</si>
  <si>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</si>
  <si>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</si>
  <si>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</si>
  <si>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</si>
  <si>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</si>
  <si>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</si>
  <si>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</si>
  <si>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</si>
  <si>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</si>
  <si>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</si>
  <si>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</si>
  <si>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</si>
  <si>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</si>
  <si>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</si>
  <si>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</si>
  <si>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</si>
  <si>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</si>
  <si>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</si>
  <si>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</si>
  <si>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</si>
  <si>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</si>
  <si>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</si>
  <si>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</si>
  <si>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</si>
  <si>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</si>
  <si>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</si>
  <si>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</si>
  <si>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</si>
  <si>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</si>
  <si>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</si>
  <si>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</si>
  <si>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</si>
  <si>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</si>
  <si>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</si>
  <si>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</si>
  <si>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</si>
  <si>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</si>
  <si>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</si>
  <si>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</si>
  <si>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</si>
  <si>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</si>
  <si>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</si>
  <si>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</si>
  <si>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</si>
  <si>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</si>
  <si>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</si>
  <si>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</si>
  <si>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</si>
  <si>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</si>
  <si>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</si>
  <si>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</si>
  <si>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</si>
  <si>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</si>
  <si>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</si>
  <si>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</si>
  <si>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</si>
  <si>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</si>
  <si>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</si>
  <si>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</si>
  <si>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</si>
  <si>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</si>
  <si>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</si>
  <si>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</si>
  <si>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</si>
  <si>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</si>
  <si>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</si>
  <si>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</si>
  <si>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</si>
  <si>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</si>
  <si>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</si>
  <si>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</si>
  <si>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</si>
  <si>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</si>
  <si>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</si>
  <si>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</si>
  <si>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</si>
  <si>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</si>
  <si>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</si>
  <si>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</si>
  <si>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</si>
  <si>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</si>
  <si>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</si>
  <si>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</si>
  <si>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</si>
  <si>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</si>
  <si>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</si>
  <si>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</si>
  <si>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</si>
  <si>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</si>
  <si>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</si>
  <si>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</si>
  <si>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</si>
  <si>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</si>
  <si>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</si>
  <si>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</si>
  <si>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</si>
  <si>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</si>
  <si>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</si>
  <si>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</si>
  <si>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</si>
  <si>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</si>
  <si>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</si>
  <si>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</si>
  <si>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</si>
  <si>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</si>
  <si>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</si>
  <si>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</si>
  <si>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</si>
  <si>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</si>
  <si>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</si>
  <si>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</si>
  <si>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</si>
  <si>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</si>
  <si>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</si>
  <si>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</si>
  <si>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</si>
  <si>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</si>
  <si>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</si>
  <si>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</si>
  <si>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</si>
  <si>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</si>
  <si>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</si>
  <si>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</si>
  <si>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</si>
  <si>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</si>
  <si>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</si>
  <si>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</si>
  <si>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</si>
  <si>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</si>
  <si>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</si>
  <si>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</si>
  <si>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</si>
  <si>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</si>
  <si>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</si>
  <si>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</si>
  <si>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</si>
  <si>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</si>
  <si>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</si>
  <si>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</si>
  <si>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</si>
  <si>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</si>
  <si>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</si>
  <si>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</si>
  <si>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</si>
  <si>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</si>
  <si>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</si>
  <si>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</si>
  <si>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</si>
  <si>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</si>
  <si>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</si>
  <si>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</si>
  <si>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</si>
  <si>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</si>
  <si>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</si>
  <si>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</si>
  <si>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</si>
  <si>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</si>
  <si>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</si>
  <si>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</si>
  <si>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</si>
  <si>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</si>
  <si>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</si>
  <si>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</si>
  <si>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</si>
  <si>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</si>
  <si>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</si>
  <si>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</si>
  <si>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</si>
  <si>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</si>
  <si>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</si>
  <si>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</si>
  <si>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</si>
  <si>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</si>
  <si>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</si>
  <si>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</si>
  <si>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</si>
  <si>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</si>
  <si>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</si>
  <si>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</si>
  <si>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</si>
  <si>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</si>
  <si>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</si>
  <si>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</si>
  <si>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</si>
  <si>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</si>
  <si>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</si>
  <si>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</si>
  <si>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</si>
  <si>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</si>
  <si>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</si>
  <si>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</si>
  <si>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</si>
  <si>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</si>
  <si>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</si>
  <si>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</si>
  <si>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</si>
  <si>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</si>
  <si>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</si>
  <si>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</si>
  <si>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</si>
  <si>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</si>
  <si>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</si>
  <si>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</si>
  <si>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</si>
  <si>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</si>
  <si>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</si>
  <si>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</si>
  <si>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</si>
  <si>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</si>
  <si>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</si>
  <si>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</si>
  <si>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</si>
  <si>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</si>
  <si>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</si>
  <si>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</si>
  <si>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</si>
  <si>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</si>
  <si>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</si>
  <si>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</si>
  <si>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</si>
  <si>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</si>
  <si>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</si>
  <si>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</si>
  <si>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</si>
  <si>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</si>
  <si>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</si>
  <si>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</si>
  <si>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</si>
  <si>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</si>
  <si>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</si>
  <si>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</si>
  <si>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</si>
  <si>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</si>
  <si>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</si>
  <si>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</si>
  <si>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</si>
  <si>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</si>
  <si>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</si>
  <si>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</si>
  <si>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</si>
  <si>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</si>
  <si>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</si>
  <si>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</si>
  <si>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</si>
  <si>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</si>
  <si>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</si>
  <si>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</si>
  <si>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</si>
  <si>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</si>
  <si>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</si>
  <si>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</si>
  <si>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</si>
  <si>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</si>
  <si>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</si>
  <si>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</si>
  <si>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</si>
  <si>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</si>
  <si>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</si>
  <si>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</si>
  <si>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</si>
  <si>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</si>
  <si>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</si>
  <si>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</si>
  <si>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</si>
  <si>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</si>
  <si>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</si>
  <si>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</si>
  <si>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</si>
  <si>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</si>
  <si>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</si>
  <si>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</si>
  <si>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</si>
  <si>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</si>
  <si>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</si>
  <si>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</si>
  <si>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</si>
  <si>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</si>
  <si>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</si>
  <si>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</si>
  <si>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</si>
  <si>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</si>
  <si>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</si>
  <si>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</si>
  <si>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</si>
  <si>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</si>
  <si>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</si>
  <si>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</si>
  <si>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</si>
  <si>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</si>
  <si>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</si>
  <si>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</si>
  <si>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</si>
  <si>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</si>
  <si>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</si>
  <si>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</si>
  <si>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</si>
  <si>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</si>
  <si>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</si>
  <si>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</si>
  <si>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</si>
  <si>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</si>
  <si>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</si>
  <si>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</si>
  <si>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</si>
  <si>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</si>
  <si>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</si>
  <si>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</si>
  <si>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</si>
  <si>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</si>
  <si>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</si>
  <si>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</si>
  <si>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</si>
  <si>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</si>
  <si>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</si>
  <si>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</si>
  <si>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</si>
  <si>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</si>
  <si>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</si>
  <si>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</si>
  <si>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</si>
  <si>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</si>
  <si>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</si>
  <si>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</si>
  <si>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</si>
  <si>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</si>
  <si>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</si>
  <si>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</si>
  <si>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</si>
  <si>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</si>
  <si>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</si>
  <si>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</si>
  <si>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</si>
  <si>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</si>
  <si>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</si>
  <si>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</si>
  <si>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</si>
  <si>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</si>
  <si>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</si>
  <si>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</si>
  <si>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</si>
  <si>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</si>
  <si>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</si>
  <si>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</si>
  <si>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</si>
  <si>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</si>
  <si>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</si>
  <si>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</si>
  <si>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</si>
  <si>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</si>
  <si>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</si>
  <si>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</si>
  <si>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</si>
  <si>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</si>
  <si>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</si>
  <si>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</si>
  <si>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</si>
  <si>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</si>
  <si>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</si>
  <si>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</si>
  <si>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</si>
  <si>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</si>
  <si>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</si>
  <si>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</si>
  <si>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</si>
  <si>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</si>
  <si>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</si>
  <si>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</si>
  <si>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</si>
  <si>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</si>
  <si>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</si>
  <si>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</si>
  <si>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</si>
  <si>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</si>
  <si>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</si>
  <si>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</si>
  <si>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</si>
  <si>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</si>
  <si>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</si>
  <si>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</si>
  <si>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</si>
  <si>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</si>
  <si>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</si>
  <si>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</si>
  <si>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</si>
  <si>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</si>
  <si>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</si>
  <si>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</si>
  <si>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</si>
  <si>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</si>
  <si>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</si>
  <si>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</si>
  <si>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</si>
  <si>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</si>
  <si>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</si>
  <si>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</si>
  <si>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</si>
  <si>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</si>
  <si>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</si>
  <si>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</si>
  <si>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</si>
  <si>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</si>
  <si>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</si>
  <si>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</si>
  <si>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</si>
  <si>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</si>
  <si>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</si>
  <si>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</si>
  <si>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</si>
  <si>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</si>
  <si>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</si>
  <si>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</si>
  <si>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</si>
  <si>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</si>
  <si>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</si>
  <si>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</si>
  <si>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</si>
  <si>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</si>
  <si>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</si>
  <si>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</si>
  <si>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</si>
  <si>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</si>
  <si>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</si>
  <si>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</si>
  <si>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</si>
  <si>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</si>
  <si>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</si>
  <si>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</si>
  <si>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</si>
  <si>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</si>
  <si>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</si>
  <si>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</si>
  <si>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</si>
  <si>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</si>
  <si>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</si>
  <si>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</si>
  <si>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</si>
  <si>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</si>
  <si>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</si>
  <si>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</si>
  <si>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</si>
  <si>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</si>
  <si>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</si>
  <si>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</si>
  <si>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</si>
  <si>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</si>
  <si>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</si>
  <si>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</si>
  <si>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</si>
  <si>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</si>
  <si>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</si>
  <si>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</si>
  <si>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</si>
  <si>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</si>
  <si>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</si>
  <si>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</si>
  <si>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</si>
  <si>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</si>
  <si>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</si>
  <si>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</si>
  <si>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</si>
  <si>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</si>
  <si>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</si>
  <si>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</si>
  <si>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</si>
  <si>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</si>
  <si>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</si>
  <si>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</si>
  <si>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</si>
  <si>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</si>
  <si>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</si>
  <si>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</si>
  <si>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</si>
  <si>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</si>
  <si>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</si>
  <si>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</si>
  <si>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</si>
  <si>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</si>
  <si>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</si>
  <si>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</si>
  <si>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</si>
  <si>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</si>
  <si>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</si>
  <si>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</si>
  <si>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</si>
  <si>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</si>
  <si>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</si>
  <si>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</si>
  <si>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</si>
  <si>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</si>
  <si>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</si>
  <si>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</si>
  <si>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</si>
  <si>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</si>
  <si>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</si>
  <si>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</si>
  <si>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</si>
  <si>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</si>
  <si>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</si>
  <si>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</si>
  <si>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</si>
  <si>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</si>
  <si>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</si>
  <si>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</si>
  <si>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</si>
  <si>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</si>
  <si>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</si>
  <si>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</si>
  <si>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</si>
  <si>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</si>
  <si>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</si>
  <si>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</si>
  <si>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</si>
  <si>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</si>
  <si>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</si>
  <si>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</si>
  <si>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</si>
  <si>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</si>
  <si>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</si>
  <si>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</si>
  <si>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</si>
  <si>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</si>
  <si>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</si>
  <si>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</si>
  <si>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</si>
  <si>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</si>
  <si>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</si>
  <si>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</si>
  <si>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</si>
  <si>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</si>
  <si>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</si>
  <si>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</si>
  <si>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</si>
  <si>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</si>
  <si>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</si>
  <si>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</si>
  <si>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</si>
  <si>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</si>
  <si>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</si>
  <si>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</si>
  <si>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</si>
  <si>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</si>
  <si>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</si>
  <si>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</si>
  <si>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</si>
  <si>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</si>
  <si>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</si>
  <si>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</si>
  <si>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</si>
  <si>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</si>
  <si>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</si>
  <si>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</si>
  <si>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</si>
  <si>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</si>
  <si>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</si>
  <si>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</si>
  <si>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</si>
  <si>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</si>
  <si>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</si>
  <si>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</si>
  <si>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</si>
  <si>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</si>
  <si>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</si>
  <si>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</si>
  <si>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</si>
  <si>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</si>
  <si>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</si>
  <si>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</si>
  <si>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</si>
  <si>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</si>
  <si>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</si>
  <si>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</si>
  <si>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</si>
  <si>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</si>
  <si>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</si>
  <si>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</si>
  <si>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</si>
  <si>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</si>
  <si>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</si>
  <si>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</si>
  <si>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</si>
  <si>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</si>
  <si>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</si>
  <si>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</si>
  <si>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</si>
  <si>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</si>
  <si>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</si>
  <si>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</si>
  <si>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</si>
  <si>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</si>
  <si>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</si>
  <si>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</si>
  <si>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</si>
  <si>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</si>
  <si>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</si>
  <si>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</si>
  <si>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</si>
  <si>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</si>
  <si>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</si>
  <si>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</si>
  <si>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</si>
  <si>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</si>
  <si>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</si>
  <si>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</si>
  <si>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</si>
  <si>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</si>
  <si>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</si>
  <si>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</si>
  <si>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</si>
  <si>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</si>
  <si>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</si>
  <si>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</si>
  <si>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</si>
  <si>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</si>
  <si>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</si>
  <si>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</si>
  <si>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</si>
  <si>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</si>
  <si>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</si>
  <si>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</si>
  <si>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</si>
  <si>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</si>
  <si>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</si>
  <si>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</si>
  <si>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</si>
  <si>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</si>
  <si>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</si>
  <si>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</si>
  <si>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</si>
  <si>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</si>
  <si>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</si>
  <si>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</si>
  <si>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</si>
  <si>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</si>
  <si>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</si>
  <si>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</si>
  <si>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</si>
  <si>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</si>
  <si>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</si>
  <si>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</si>
  <si>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</si>
  <si>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</si>
  <si>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</si>
  <si>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</si>
  <si>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</si>
  <si>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</si>
  <si>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</si>
  <si>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</si>
  <si>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</si>
  <si>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</si>
  <si>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</si>
  <si>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</si>
  <si>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</si>
  <si>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</si>
  <si>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</si>
  <si>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</si>
  <si>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</si>
  <si>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</si>
  <si>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</si>
  <si>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</si>
  <si>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</si>
  <si>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</si>
  <si>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</si>
  <si>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</si>
  <si>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</si>
  <si>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</si>
  <si>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</si>
  <si>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</si>
  <si>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</si>
  <si>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</si>
  <si>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</si>
  <si>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</si>
  <si>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</si>
  <si>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</si>
  <si>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</si>
  <si>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</si>
  <si>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</si>
  <si>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</si>
  <si>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</si>
  <si>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</si>
  <si>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</si>
  <si>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</si>
  <si>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</si>
  <si>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</si>
  <si>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</si>
  <si>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</si>
  <si>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</si>
  <si>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</si>
  <si>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</si>
  <si>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</si>
  <si>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</si>
  <si>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</si>
  <si>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</si>
  <si>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</si>
  <si>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</si>
  <si>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</si>
  <si>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</si>
  <si>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</si>
  <si>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</si>
  <si>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</si>
  <si>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</si>
  <si>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</si>
  <si>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</si>
  <si>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</si>
  <si>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</si>
  <si>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</si>
  <si>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</si>
  <si>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</si>
  <si>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</si>
  <si>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</si>
  <si>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</si>
  <si>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</si>
  <si>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</si>
  <si>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</si>
  <si>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</si>
  <si>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</si>
  <si>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</si>
  <si>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</si>
  <si>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</si>
  <si>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</si>
  <si>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</si>
  <si>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</si>
  <si>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</si>
  <si>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</si>
  <si>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</si>
  <si>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</si>
  <si>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</si>
  <si>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</si>
  <si>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</si>
  <si>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</si>
  <si>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</si>
  <si>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</si>
  <si>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</si>
  <si>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</si>
  <si>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</si>
  <si>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</si>
  <si>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</si>
  <si>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</si>
  <si>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</si>
  <si>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</si>
  <si>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</si>
  <si>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</si>
  <si>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</si>
  <si>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</si>
  <si>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</si>
  <si>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</si>
  <si>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</si>
  <si>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</si>
  <si>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</si>
  <si>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</si>
  <si>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</si>
  <si>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</si>
  <si>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</si>
  <si>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</si>
  <si>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</si>
  <si>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</si>
  <si>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</si>
  <si>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</si>
  <si>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</si>
  <si>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</si>
  <si>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</si>
  <si>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</si>
  <si>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</si>
  <si>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</si>
  <si>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</si>
  <si>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</si>
  <si>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</si>
  <si>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</si>
  <si>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</si>
  <si>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</si>
  <si>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</si>
  <si>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</si>
  <si>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</si>
  <si>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</si>
  <si>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</si>
  <si>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</si>
  <si>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</si>
  <si>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</si>
  <si>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</si>
  <si>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</si>
  <si>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</si>
  <si>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</si>
  <si>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</si>
  <si>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</si>
  <si>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</si>
  <si>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</si>
  <si>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</si>
  <si>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</si>
  <si>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</si>
  <si>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</si>
  <si>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</si>
  <si>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</si>
  <si>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</si>
  <si>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</si>
  <si>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</si>
  <si>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</si>
  <si>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</si>
  <si>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</si>
  <si>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</si>
  <si>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</si>
  <si>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</si>
  <si>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</si>
  <si>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</si>
  <si>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</si>
  <si>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</si>
  <si>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</si>
  <si>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</si>
  <si>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</si>
  <si>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</si>
  <si>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</si>
  <si>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</si>
  <si>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</si>
  <si>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</si>
  <si>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</si>
  <si>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</si>
  <si>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</si>
  <si>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</si>
  <si>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</si>
  <si>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</si>
  <si>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</si>
  <si>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</si>
  <si>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</si>
  <si>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</si>
  <si>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</si>
  <si>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</si>
  <si>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</si>
  <si>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</si>
  <si>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</si>
  <si>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</si>
  <si>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</si>
  <si>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</si>
  <si>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</si>
  <si>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</si>
  <si>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</si>
  <si>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</si>
  <si>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</si>
  <si>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</si>
  <si>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</si>
  <si>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</si>
  <si>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</si>
  <si>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</si>
  <si>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</si>
  <si>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</si>
  <si>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</si>
  <si>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</si>
  <si>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</si>
  <si>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</si>
  <si>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</si>
  <si>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</si>
  <si>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</si>
  <si>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</si>
  <si>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</si>
  <si>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</si>
  <si>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</si>
  <si>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</si>
  <si>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</si>
  <si>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</si>
  <si>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</si>
  <si>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</si>
  <si>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</si>
  <si>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</si>
  <si>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</si>
  <si>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</si>
  <si>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</si>
  <si>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</si>
  <si>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</si>
  <si>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</si>
  <si>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</si>
  <si>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</si>
  <si>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</si>
  <si>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</si>
  <si>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</si>
  <si>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</si>
  <si>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</si>
  <si>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</si>
  <si>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</si>
  <si>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</si>
  <si>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</si>
  <si>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</si>
  <si>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</si>
  <si>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</si>
  <si>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</si>
  <si>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</si>
  <si>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</si>
  <si>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</si>
  <si>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</si>
  <si>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</si>
  <si>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</si>
  <si>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</si>
  <si>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</si>
  <si>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</si>
  <si>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</si>
  <si>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</si>
  <si>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</si>
  <si>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</si>
  <si>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</si>
  <si>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</si>
  <si>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</si>
  <si>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</si>
  <si>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</si>
  <si>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</si>
  <si>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</si>
  <si>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</si>
  <si>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</si>
  <si>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</si>
  <si>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</si>
  <si>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</si>
  <si>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</si>
  <si>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</si>
  <si>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</si>
  <si>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</si>
  <si>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</si>
  <si>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</si>
  <si>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</si>
  <si>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</si>
  <si>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</si>
  <si>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</si>
  <si>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</si>
  <si>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</si>
  <si>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</si>
  <si>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</si>
  <si>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</si>
  <si>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</si>
  <si>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</si>
  <si>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</si>
  <si>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</si>
  <si>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</si>
  <si>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</si>
  <si>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</si>
  <si>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</si>
  <si>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</si>
  <si>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</si>
  <si>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</si>
  <si>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</si>
  <si>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</si>
  <si>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</si>
  <si>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</si>
  <si>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</si>
  <si>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</si>
  <si>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</si>
  <si>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</si>
  <si>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</si>
  <si>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</si>
  <si>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</si>
  <si>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</si>
  <si>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</si>
  <si>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</si>
  <si>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</si>
  <si>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</si>
  <si>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</si>
  <si>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</si>
  <si>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</si>
  <si>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</si>
  <si>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</si>
  <si>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</si>
  <si>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</si>
  <si>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</si>
  <si>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</si>
  <si>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</si>
  <si>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</si>
  <si>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</si>
  <si>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</si>
  <si>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</si>
  <si>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</si>
  <si>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</si>
  <si>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</si>
  <si>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</si>
  <si>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</si>
  <si>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</si>
  <si>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</si>
  <si>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</si>
  <si>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</si>
  <si>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</si>
  <si>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</si>
  <si>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</si>
  <si>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</si>
  <si>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</si>
  <si>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</si>
  <si>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</si>
  <si>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</si>
  <si>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</si>
  <si>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</si>
  <si>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</si>
  <si>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</si>
  <si>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</si>
  <si>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</si>
  <si>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</si>
  <si>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</si>
  <si>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</si>
  <si>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</si>
  <si>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</si>
  <si>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</si>
  <si>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</si>
  <si>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</si>
  <si>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</si>
  <si>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</si>
  <si>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</si>
  <si>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</si>
  <si>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</si>
  <si>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</si>
  <si>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</si>
  <si>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</si>
  <si>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</si>
  <si>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</si>
  <si>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</si>
  <si>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</si>
  <si>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</si>
  <si>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</si>
  <si>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</si>
  <si>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</si>
  <si>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</si>
  <si>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</si>
  <si>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</si>
  <si>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</si>
  <si>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</si>
  <si>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</si>
  <si>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</si>
  <si>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</si>
  <si>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</si>
  <si>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</si>
  <si>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</si>
  <si>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</si>
  <si>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</si>
  <si>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</si>
  <si>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</si>
  <si>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</si>
  <si>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</si>
  <si>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</si>
  <si>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</si>
  <si>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</si>
  <si>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</si>
  <si>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</si>
  <si>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</si>
  <si>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</si>
  <si>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</si>
  <si>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</si>
  <si>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</si>
  <si>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</si>
  <si>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</si>
  <si>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</si>
  <si>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</si>
  <si>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</si>
  <si>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</si>
  <si>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</si>
  <si>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</si>
  <si>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</si>
  <si>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</si>
  <si>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</si>
  <si>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</si>
  <si>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</si>
  <si>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</si>
  <si>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</si>
  <si>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</si>
  <si>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</si>
  <si>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</si>
  <si>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</si>
  <si>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</si>
  <si>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</si>
  <si>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</si>
  <si>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</si>
  <si>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</si>
  <si>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</si>
  <si>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</si>
  <si>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</si>
  <si>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</si>
  <si>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</si>
  <si>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</si>
  <si>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</si>
  <si>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</si>
  <si>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</si>
  <si>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</si>
  <si>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</si>
  <si>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</si>
  <si>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</si>
  <si>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</si>
  <si>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</si>
  <si>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</si>
  <si>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</si>
  <si>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</si>
  <si>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</si>
  <si>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</si>
  <si>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</si>
  <si>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</si>
  <si>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</si>
  <si>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</si>
  <si>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</si>
  <si>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</si>
  <si>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</si>
  <si>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</si>
  <si>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</si>
  <si>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</si>
  <si>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</si>
  <si>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</si>
  <si>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</si>
  <si>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</si>
  <si>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</si>
  <si>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</si>
  <si>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</si>
  <si>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</si>
  <si>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</si>
  <si>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</si>
  <si>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</si>
  <si>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</si>
  <si>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</si>
  <si>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</si>
  <si>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</si>
  <si>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</si>
  <si>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</si>
  <si>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</si>
  <si>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</si>
  <si>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</si>
  <si>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</si>
  <si>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</si>
  <si>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</si>
  <si>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</si>
  <si>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</si>
  <si>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</si>
  <si>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</si>
  <si>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</si>
  <si>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</si>
  <si>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</si>
  <si>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</si>
  <si>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</si>
  <si>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</si>
  <si>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</si>
  <si>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</si>
  <si>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</si>
  <si>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</si>
  <si>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</si>
  <si>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</si>
  <si>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</si>
  <si>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</si>
  <si>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</si>
  <si>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</si>
  <si>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</si>
  <si>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</si>
  <si>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</si>
  <si>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</si>
  <si>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</si>
  <si>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</si>
  <si>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</si>
  <si>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</si>
  <si>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</si>
  <si>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</si>
  <si>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</si>
  <si>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</si>
  <si>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</si>
  <si>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</si>
  <si>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</si>
  <si>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</si>
  <si>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</si>
  <si>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</si>
  <si>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</si>
  <si>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</si>
  <si>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</si>
  <si>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</si>
  <si>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</si>
  <si>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</si>
  <si>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</si>
  <si>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</si>
  <si>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</si>
  <si>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</si>
  <si>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</si>
  <si>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</si>
  <si>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</si>
  <si>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</si>
  <si>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</si>
  <si>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</si>
  <si>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</si>
  <si>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</si>
  <si>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</si>
  <si>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</si>
  <si>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</si>
  <si>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</si>
  <si>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</si>
  <si>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</si>
  <si>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</si>
  <si>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</si>
  <si>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</si>
  <si>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</si>
  <si>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</si>
  <si>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</si>
  <si>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</si>
  <si>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</si>
  <si>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</si>
  <si>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</si>
  <si>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</si>
  <si>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</si>
  <si>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</si>
  <si>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</si>
  <si>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</si>
  <si>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</si>
  <si>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</si>
  <si>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</si>
  <si>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</si>
  <si>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</si>
  <si>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</si>
  <si>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</si>
  <si>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</si>
  <si>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</si>
  <si>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</si>
  <si>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</si>
  <si>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</si>
  <si>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</si>
  <si>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</si>
  <si>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</si>
  <si>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</si>
  <si>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</si>
  <si>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</si>
  <si>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</si>
  <si>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</si>
  <si>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</si>
  <si>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</si>
  <si>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</si>
  <si>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</si>
  <si>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</si>
  <si>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</si>
  <si>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</si>
  <si>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</si>
  <si>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</si>
  <si>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</si>
  <si>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</si>
  <si>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</si>
  <si>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</si>
  <si>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</si>
  <si>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</si>
  <si>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</si>
  <si>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</si>
  <si>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</si>
  <si>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</si>
  <si>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</si>
  <si>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</si>
  <si>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</si>
  <si>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</si>
  <si>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</si>
  <si>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</si>
  <si>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</si>
  <si>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</si>
  <si>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</si>
  <si>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</si>
  <si>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</si>
  <si>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</si>
  <si>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</si>
  <si>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</si>
  <si>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</si>
  <si>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</si>
  <si>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</si>
  <si>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</si>
  <si>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</si>
  <si>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</si>
  <si>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</si>
  <si>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</si>
  <si>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</si>
  <si>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</si>
  <si>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</si>
  <si>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</si>
  <si>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</si>
  <si>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</si>
  <si>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</si>
  <si>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</si>
  <si>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</si>
  <si>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</si>
  <si>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</si>
  <si>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</si>
  <si>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</si>
  <si>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</si>
  <si>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</si>
  <si>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</si>
  <si>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</si>
  <si>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</si>
  <si>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</si>
  <si>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</si>
  <si>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</si>
  <si>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</si>
  <si>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</si>
  <si>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</si>
  <si>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</si>
  <si>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</si>
  <si>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</si>
  <si>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</si>
  <si>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</si>
  <si>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</si>
  <si>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</si>
  <si>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</si>
  <si>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</si>
  <si>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</si>
  <si>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</si>
  <si>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</si>
  <si>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</si>
  <si>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</si>
  <si>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</si>
  <si>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</si>
  <si>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</si>
  <si>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</si>
  <si>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</si>
  <si>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</si>
  <si>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</si>
  <si>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</si>
  <si>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</si>
  <si>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</si>
  <si>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</si>
  <si>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</si>
  <si>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</si>
  <si>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</si>
  <si>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</si>
  <si>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</si>
  <si>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</si>
  <si>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</si>
  <si>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</si>
  <si>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</si>
  <si>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</si>
  <si>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</si>
  <si>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</si>
  <si>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</si>
  <si>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</si>
  <si>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</si>
  <si>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</si>
  <si>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</si>
  <si>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</si>
  <si>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</si>
  <si>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</si>
  <si>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</si>
  <si>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</si>
  <si>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</si>
  <si>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</si>
  <si>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</si>
  <si>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</si>
  <si>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</si>
  <si>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</si>
  <si>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</si>
  <si>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</si>
  <si>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</si>
  <si>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</si>
  <si>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</si>
  <si>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</si>
  <si>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</si>
  <si>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</si>
  <si>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</si>
  <si>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</si>
  <si>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</si>
  <si>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</si>
  <si>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</si>
  <si>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</si>
  <si>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</si>
  <si>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</si>
  <si>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</si>
  <si>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</si>
  <si>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</si>
  <si>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</si>
  <si>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</si>
  <si>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</si>
  <si>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</si>
  <si>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</si>
  <si>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</si>
  <si>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</si>
  <si>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</si>
  <si>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</si>
  <si>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</si>
  <si>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</si>
  <si>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</si>
  <si>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</si>
  <si>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</si>
  <si>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</si>
  <si>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</si>
  <si>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</si>
  <si>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</si>
  <si>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</si>
  <si>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</si>
  <si>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</si>
  <si>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</si>
  <si>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</si>
  <si>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</si>
  <si>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</si>
  <si>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</si>
  <si>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</si>
  <si>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</si>
  <si>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</si>
  <si>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</si>
  <si>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</si>
  <si>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</si>
  <si>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</si>
  <si>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</si>
  <si>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</si>
  <si>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</si>
  <si>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</si>
  <si>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</si>
  <si>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</si>
  <si>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</si>
  <si>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</si>
  <si>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</si>
  <si>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</si>
  <si>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</si>
  <si>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</si>
  <si>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</si>
  <si>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</si>
  <si>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</si>
  <si>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</si>
  <si>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</si>
  <si>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</si>
  <si>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</si>
  <si>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</si>
  <si>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</si>
  <si>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</si>
  <si>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</si>
  <si>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</si>
  <si>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</si>
  <si>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</si>
  <si>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</si>
  <si>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</si>
  <si>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</si>
  <si>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</si>
  <si>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</si>
  <si>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</si>
  <si>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</si>
  <si>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</si>
  <si>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</si>
  <si>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</si>
  <si>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</si>
  <si>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</si>
  <si>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</si>
  <si>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</si>
  <si>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</si>
  <si>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</si>
  <si>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</si>
  <si>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</si>
  <si>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</si>
  <si>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</si>
  <si>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</si>
  <si>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</si>
  <si>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</si>
  <si>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</si>
  <si>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</si>
  <si>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</si>
  <si>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</si>
  <si>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</si>
  <si>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</si>
  <si>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</si>
  <si>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</si>
  <si>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</si>
  <si>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</si>
  <si>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</si>
  <si>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</si>
  <si>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</si>
  <si>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</si>
  <si>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</si>
  <si>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</si>
  <si>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</si>
  <si>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</si>
  <si>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</si>
  <si>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</si>
  <si>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</si>
  <si>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</si>
  <si>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</si>
  <si>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</si>
  <si>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</si>
  <si>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</si>
  <si>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</si>
  <si>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</si>
  <si>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</si>
  <si>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</si>
  <si>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</si>
  <si>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</si>
  <si>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</si>
  <si>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</si>
  <si>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</si>
  <si>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</si>
  <si>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</si>
  <si>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</si>
  <si>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</si>
  <si>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</si>
  <si>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</si>
  <si>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</si>
  <si>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</si>
  <si>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</si>
  <si>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</si>
  <si>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</si>
  <si>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</si>
  <si>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</si>
  <si>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</si>
  <si>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</si>
  <si>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</si>
  <si>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</si>
  <si>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</si>
  <si>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</si>
  <si>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</si>
  <si>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</si>
  <si>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</si>
  <si>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</si>
  <si>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</si>
  <si>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</si>
  <si>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</si>
  <si>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</si>
  <si>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</si>
  <si>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</si>
  <si>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</si>
  <si>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</si>
  <si>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</si>
  <si>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</si>
  <si>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</si>
  <si>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</si>
  <si>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</si>
  <si>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</si>
  <si>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</si>
  <si>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</si>
  <si>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</si>
  <si>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</si>
  <si>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</si>
  <si>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</si>
  <si>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</si>
  <si>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</si>
  <si>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</si>
  <si>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</si>
  <si>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</si>
  <si>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</si>
  <si>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</si>
  <si>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</si>
  <si>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</si>
  <si>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</si>
  <si>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</si>
  <si>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</si>
  <si>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</si>
  <si>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</si>
  <si>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</si>
  <si>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</si>
  <si>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</si>
  <si>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</si>
  <si>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</si>
  <si>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</si>
  <si>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</si>
  <si>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</si>
  <si>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</si>
  <si>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</si>
  <si>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</si>
  <si>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</si>
  <si>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</si>
  <si>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</si>
  <si>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</si>
  <si>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</si>
  <si>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</si>
  <si>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</si>
  <si>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</si>
  <si>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</si>
  <si>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</si>
  <si>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</si>
  <si>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</si>
  <si>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</si>
  <si>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</si>
  <si>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</si>
  <si>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</si>
  <si>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</si>
  <si>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</si>
  <si>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</si>
  <si>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</si>
  <si>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</si>
  <si>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</si>
  <si>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</si>
  <si>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</si>
  <si>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</si>
  <si>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</si>
  <si>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</si>
  <si>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</si>
  <si>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</si>
  <si>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</si>
  <si>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</si>
  <si>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</si>
  <si>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</si>
  <si>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</si>
  <si>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</si>
  <si>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</si>
  <si>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</si>
  <si>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</si>
  <si>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</si>
  <si>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</si>
  <si>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</si>
  <si>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</si>
  <si>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</si>
  <si>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</si>
  <si>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</si>
  <si>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</si>
  <si>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</si>
  <si>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</si>
  <si>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</si>
  <si>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</si>
  <si>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</si>
  <si>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</si>
  <si>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</si>
  <si>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</si>
  <si>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</si>
  <si>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</si>
  <si>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</si>
  <si>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</si>
  <si>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</si>
  <si>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</si>
  <si>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</si>
  <si>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</si>
  <si>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</si>
  <si>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</si>
  <si>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</si>
  <si>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</si>
  <si>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</si>
  <si>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</si>
  <si>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</si>
  <si>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</si>
  <si>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</si>
  <si>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</si>
  <si>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</si>
  <si>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</si>
  <si>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</si>
  <si>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</si>
  <si>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</si>
  <si>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</si>
  <si>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</si>
  <si>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</si>
  <si>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</si>
  <si>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</si>
  <si>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</si>
  <si>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</si>
  <si>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</si>
  <si>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</si>
  <si>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</si>
  <si>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</si>
  <si>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</si>
  <si>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</si>
  <si>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</si>
  <si>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</si>
  <si>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</si>
  <si>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</si>
  <si>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</si>
  <si>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</si>
  <si>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</si>
  <si>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</si>
  <si>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</si>
  <si>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</si>
  <si>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</si>
  <si>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</si>
  <si>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</si>
  <si>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</si>
  <si>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</si>
  <si>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</si>
  <si>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</si>
  <si>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</si>
  <si>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</si>
  <si>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</si>
  <si>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</si>
  <si>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</si>
  <si>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</si>
  <si>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</si>
  <si>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</si>
  <si>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</si>
  <si>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</si>
  <si>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</si>
  <si>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</si>
  <si>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</si>
  <si>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</si>
  <si>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</si>
  <si>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</si>
  <si>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</si>
  <si>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</si>
  <si>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</si>
  <si>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</si>
  <si>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</si>
  <si>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</si>
  <si>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</si>
  <si>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</si>
  <si>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</si>
  <si>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</si>
  <si>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</si>
  <si>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</si>
  <si>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</si>
  <si>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</si>
  <si>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</si>
  <si>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</si>
  <si>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</si>
  <si>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</si>
  <si>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</si>
  <si>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</si>
  <si>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</si>
  <si>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</si>
  <si>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</si>
  <si>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</si>
  <si>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</si>
  <si>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</si>
  <si>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</si>
  <si>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</si>
  <si>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</si>
  <si>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</si>
  <si>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</si>
  <si>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</si>
  <si>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</si>
  <si>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</si>
  <si>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</si>
  <si>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</si>
  <si>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</si>
  <si>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</si>
  <si>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</si>
  <si>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</si>
  <si>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</si>
  <si>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</si>
  <si>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</si>
  <si>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</si>
  <si>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</si>
  <si>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</si>
  <si>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</si>
  <si>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</si>
  <si>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</si>
  <si>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</si>
  <si>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</si>
  <si>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</si>
  <si>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</si>
  <si>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</si>
  <si>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</si>
  <si>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</si>
  <si>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</si>
  <si>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</si>
  <si>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</si>
  <si>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</si>
  <si>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</si>
  <si>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</si>
  <si>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</si>
  <si>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</si>
  <si>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</si>
  <si>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</si>
  <si>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</si>
  <si>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</si>
  <si>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</si>
  <si>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</si>
  <si>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</si>
  <si>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</si>
  <si>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</si>
  <si>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</si>
  <si>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</si>
  <si>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</si>
  <si>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</si>
  <si>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</si>
  <si>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</si>
  <si>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</si>
  <si>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</si>
  <si>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</si>
  <si>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</si>
  <si>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</si>
  <si>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</si>
  <si>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</si>
  <si>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</si>
  <si>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</si>
  <si>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</si>
  <si>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</si>
  <si>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</si>
  <si>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</si>
  <si>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</si>
  <si>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</si>
  <si>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</si>
  <si>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</si>
  <si>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</si>
  <si>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</si>
  <si>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</si>
  <si>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</si>
  <si>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</si>
  <si>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</si>
  <si>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</si>
  <si>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</si>
  <si>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</si>
  <si>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</si>
  <si>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</si>
  <si>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</si>
  <si>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</si>
  <si>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</si>
  <si>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</si>
  <si>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</si>
  <si>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</si>
  <si>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</si>
  <si>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</si>
  <si>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</si>
  <si>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</si>
  <si>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</si>
  <si>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</si>
  <si>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</si>
  <si>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</si>
  <si>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</si>
  <si>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</si>
  <si>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</si>
  <si>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</si>
  <si>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</si>
  <si>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</si>
  <si>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</si>
  <si>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</si>
  <si>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</si>
  <si>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</si>
  <si>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</si>
  <si>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</si>
  <si>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</si>
  <si>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</si>
  <si>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</si>
  <si>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</si>
  <si>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</si>
  <si>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</si>
  <si>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</si>
  <si>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</si>
  <si>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</si>
  <si>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</si>
  <si>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</si>
  <si>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</si>
  <si>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</si>
  <si>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</si>
  <si>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</si>
  <si>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</si>
  <si>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</si>
  <si>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</si>
  <si>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</si>
  <si>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</si>
  <si>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</si>
  <si>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</si>
  <si>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</si>
  <si>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</si>
  <si>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</si>
  <si>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</si>
  <si>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</si>
  <si>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</si>
  <si>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</si>
  <si>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</si>
  <si>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</si>
  <si>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</si>
  <si>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</si>
  <si>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</si>
  <si>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</si>
  <si>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</si>
  <si>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</si>
  <si>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</si>
  <si>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</si>
  <si>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</si>
  <si>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</si>
  <si>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</si>
  <si>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</si>
  <si>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</si>
  <si>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</si>
  <si>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</si>
  <si>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</si>
  <si>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</si>
  <si>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</si>
  <si>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</si>
  <si>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</si>
  <si>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</si>
  <si>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</si>
  <si>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</si>
  <si>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</si>
  <si>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</si>
  <si>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</si>
  <si>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</si>
  <si>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</si>
  <si>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</si>
  <si>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</si>
  <si>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</si>
  <si>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</si>
  <si>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</si>
  <si>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</si>
  <si>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</si>
  <si>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</si>
  <si>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</si>
  <si>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</si>
  <si>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</si>
  <si>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</si>
  <si>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</si>
  <si>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</si>
  <si>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</si>
  <si>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</si>
  <si>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</si>
  <si>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</si>
  <si>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</si>
  <si>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</si>
  <si>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</si>
  <si>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</si>
  <si>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</si>
  <si>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</si>
  <si>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</si>
  <si>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</si>
  <si>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</si>
  <si>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</si>
  <si>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</si>
  <si>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</si>
  <si>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</si>
  <si>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</si>
  <si>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</si>
  <si>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</si>
  <si>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</si>
  <si>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</si>
  <si>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</si>
  <si>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</si>
  <si>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</si>
  <si>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</si>
  <si>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</si>
  <si>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</si>
  <si>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</si>
  <si>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</si>
  <si>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</si>
  <si>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</si>
  <si>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</si>
  <si>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</si>
  <si>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</si>
  <si>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</si>
  <si>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</si>
  <si>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</si>
  <si>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</si>
  <si>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</si>
  <si>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</si>
  <si>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</si>
  <si>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</si>
  <si>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</si>
  <si>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</si>
  <si>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</si>
  <si>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</si>
  <si>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</si>
  <si>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</si>
  <si>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</si>
  <si>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</si>
  <si>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</si>
  <si>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</si>
  <si>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</si>
  <si>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</si>
  <si>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</si>
  <si>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</si>
  <si>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</si>
  <si>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</si>
  <si>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</si>
  <si>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</si>
  <si>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</si>
  <si>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</si>
  <si>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</si>
  <si>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</si>
  <si>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</si>
  <si>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</si>
  <si>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</si>
  <si>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</si>
  <si>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</si>
  <si>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</si>
  <si>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</si>
  <si>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</si>
  <si>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</si>
  <si>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</si>
  <si>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</si>
  <si>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</si>
  <si>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</si>
  <si>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</si>
  <si>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</si>
  <si>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</si>
  <si>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</si>
  <si>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</si>
  <si>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</si>
  <si>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</si>
  <si>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</si>
  <si>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</si>
  <si>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</si>
  <si>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</si>
  <si>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</si>
  <si>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</si>
  <si>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</si>
  <si>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</si>
  <si>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</si>
  <si>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</si>
  <si>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</si>
  <si>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</si>
  <si>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</si>
  <si>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</si>
  <si>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</si>
  <si>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</si>
  <si>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</si>
  <si>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</si>
  <si>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</si>
  <si>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</si>
  <si>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</si>
  <si>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</si>
  <si>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</si>
  <si>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</si>
  <si>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</si>
  <si>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</si>
  <si>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</si>
  <si>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</si>
  <si>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</si>
  <si>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</si>
  <si>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</si>
  <si>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</si>
  <si>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</si>
  <si>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</si>
  <si>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</si>
  <si>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</si>
  <si>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</si>
  <si>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</si>
  <si>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</si>
  <si>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</si>
  <si>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</si>
  <si>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</si>
  <si>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</si>
  <si>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</si>
  <si>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</si>
  <si>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</si>
  <si>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</si>
  <si>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</si>
  <si>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</si>
  <si>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</si>
  <si>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</si>
  <si>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</si>
  <si>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</si>
  <si>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</si>
  <si>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</si>
  <si>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</si>
  <si>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</si>
  <si>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</si>
  <si>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</si>
  <si>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</si>
  <si>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</si>
  <si>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</si>
  <si>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</si>
  <si>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</si>
  <si>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</si>
  <si>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</si>
  <si>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</si>
  <si>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</si>
  <si>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</si>
  <si>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</si>
  <si>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</si>
  <si>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</si>
  <si>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</si>
  <si>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</si>
  <si>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</si>
  <si>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</si>
  <si>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</si>
  <si>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</si>
  <si>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</si>
  <si>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</si>
  <si>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</si>
  <si>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</si>
  <si>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</si>
  <si>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</si>
  <si>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</si>
  <si>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</si>
  <si>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</si>
  <si>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</si>
  <si>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</si>
  <si>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</si>
  <si>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</si>
  <si>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</si>
  <si>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</si>
  <si>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</si>
  <si>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</si>
  <si>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</si>
  <si>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</si>
  <si>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</si>
  <si>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</si>
  <si>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</si>
  <si>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</si>
  <si>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</si>
  <si>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</si>
  <si>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</si>
  <si>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</si>
  <si>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</si>
  <si>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</si>
  <si>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</si>
  <si>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</si>
  <si>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</si>
  <si>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</si>
  <si>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</si>
  <si>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</si>
  <si>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</si>
  <si>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</si>
  <si>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</si>
  <si>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</si>
  <si>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</si>
  <si>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</si>
  <si>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</si>
  <si>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</si>
  <si>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</si>
  <si>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</si>
  <si>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</si>
  <si>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</si>
  <si>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</si>
  <si>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</si>
  <si>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</si>
  <si>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</si>
  <si>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</si>
  <si>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</si>
  <si>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</si>
  <si>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</si>
  <si>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</si>
  <si>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</si>
  <si>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</si>
  <si>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</si>
  <si>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</si>
  <si>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</si>
  <si>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</si>
  <si>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</si>
  <si>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</si>
  <si>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</si>
  <si>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</si>
  <si>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</si>
  <si>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</si>
  <si>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</si>
  <si>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</si>
  <si>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</si>
  <si>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</si>
  <si>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</si>
  <si>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</si>
  <si>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</si>
  <si>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</si>
  <si>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</si>
  <si>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</si>
  <si>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</si>
  <si>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</si>
  <si>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</si>
  <si>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</si>
  <si>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</si>
  <si>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</si>
  <si>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</si>
  <si>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</si>
  <si>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</si>
  <si>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</si>
  <si>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</si>
  <si>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</si>
  <si>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</si>
  <si>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</si>
  <si>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</si>
  <si>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</si>
  <si>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</si>
  <si>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</si>
  <si>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</si>
  <si>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</si>
  <si>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</si>
  <si>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</si>
  <si>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</si>
  <si>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</si>
  <si>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</si>
  <si>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</si>
  <si>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</si>
  <si>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</si>
  <si>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</si>
  <si>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</si>
  <si>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</si>
  <si>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</si>
  <si>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</si>
  <si>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</si>
  <si>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</si>
  <si>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</si>
  <si>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</si>
  <si>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</si>
  <si>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</si>
  <si>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</si>
  <si>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</si>
  <si>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</si>
  <si>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</si>
  <si>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</si>
  <si>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</si>
  <si>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</si>
  <si>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</si>
  <si>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</si>
  <si>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</si>
  <si>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</si>
  <si>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</si>
  <si>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</si>
  <si>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</si>
  <si>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</si>
  <si>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</si>
  <si>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</si>
  <si>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</si>
  <si>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</si>
  <si>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</si>
  <si>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</si>
  <si>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</si>
  <si>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</si>
  <si>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</si>
  <si>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</si>
  <si>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</si>
  <si>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</si>
  <si>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</si>
  <si>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</si>
  <si>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</si>
  <si>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</si>
  <si>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</si>
  <si>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</si>
  <si>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</si>
  <si>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</si>
  <si>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</si>
  <si>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</si>
  <si>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</si>
  <si>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</si>
  <si>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</si>
  <si>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</si>
  <si>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</si>
  <si>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</si>
  <si>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</si>
  <si>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</si>
  <si>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</si>
  <si>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</si>
  <si>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</si>
  <si>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</si>
  <si>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</si>
  <si>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</si>
  <si>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</si>
  <si>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</si>
  <si>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</si>
  <si>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</si>
  <si>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</si>
  <si>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</si>
  <si>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</si>
  <si>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</si>
  <si>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</si>
  <si>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</si>
  <si>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</si>
  <si>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</si>
  <si>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</si>
  <si>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</si>
  <si>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</si>
  <si>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</si>
  <si>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</si>
  <si>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</si>
  <si>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</si>
  <si>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</si>
  <si>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</si>
  <si>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</si>
  <si>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</si>
  <si>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</si>
  <si>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</si>
  <si>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</si>
  <si>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</si>
  <si>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</si>
  <si>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</si>
  <si>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</si>
  <si>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</si>
  <si>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</si>
  <si>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</si>
  <si>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</si>
  <si>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</si>
  <si>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</si>
  <si>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</si>
  <si>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</si>
  <si>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</si>
  <si>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</si>
  <si>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</si>
  <si>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</si>
  <si>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</si>
  <si>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</si>
  <si>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</si>
  <si>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</si>
  <si>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</si>
  <si>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</si>
  <si>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</si>
  <si>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</si>
  <si>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</si>
  <si>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</si>
  <si>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</si>
  <si>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</si>
  <si>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</si>
  <si>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</si>
  <si>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</si>
  <si>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</si>
  <si>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</si>
  <si>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</si>
  <si>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</si>
  <si>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</si>
  <si>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</si>
  <si>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</si>
  <si>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</si>
  <si>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</si>
  <si>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</si>
  <si>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</si>
  <si>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</si>
  <si>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</si>
  <si>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</si>
  <si>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</si>
  <si>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</si>
  <si>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</si>
  <si>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</si>
  <si>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</si>
  <si>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</si>
  <si>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</si>
  <si>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</si>
  <si>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</si>
  <si>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</si>
  <si>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</si>
  <si>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</si>
  <si>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</si>
  <si>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</si>
  <si>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</si>
  <si>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</si>
  <si>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</si>
  <si>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</si>
  <si>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</si>
  <si>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</si>
  <si>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</si>
  <si>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</si>
  <si>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</si>
  <si>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</si>
  <si>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</si>
  <si>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</si>
  <si>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</si>
  <si>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</si>
  <si>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</si>
  <si>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</si>
  <si>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</si>
  <si>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</si>
  <si>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</si>
  <si>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</si>
  <si>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</si>
  <si>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</si>
  <si>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</si>
  <si>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</si>
  <si>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</si>
  <si>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</si>
  <si>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</si>
  <si>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</si>
  <si>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</si>
  <si>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</si>
  <si>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</si>
  <si>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</si>
  <si>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</si>
  <si>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</si>
  <si>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</si>
  <si>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</si>
  <si>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</si>
  <si>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</si>
  <si>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</si>
  <si>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</si>
  <si>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</si>
  <si>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</si>
  <si>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</si>
  <si>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</si>
  <si>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</si>
  <si>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</si>
  <si>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</si>
  <si>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</si>
  <si>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</si>
  <si>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</si>
  <si>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</si>
  <si>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</si>
  <si>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</si>
  <si>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</si>
  <si>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</si>
  <si>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</si>
  <si>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</si>
  <si>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</si>
  <si>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</si>
  <si>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</si>
  <si>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</si>
  <si>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</si>
  <si>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</si>
  <si>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</si>
  <si>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</si>
  <si>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</si>
  <si>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</si>
  <si>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</si>
  <si>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</si>
  <si>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</si>
  <si>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</si>
  <si>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</si>
  <si>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</si>
  <si>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</si>
  <si>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</si>
  <si>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</si>
  <si>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</si>
  <si>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</si>
  <si>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</si>
  <si>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</si>
  <si>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</si>
  <si>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</si>
  <si>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</si>
  <si>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</si>
  <si>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</si>
  <si>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</si>
  <si>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</si>
  <si>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</si>
  <si>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</si>
  <si>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</si>
  <si>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</si>
  <si>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</si>
  <si>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</si>
  <si>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</si>
  <si>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</si>
  <si>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</si>
  <si>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</si>
  <si>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</si>
  <si>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</si>
  <si>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</si>
  <si>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</si>
  <si>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</si>
  <si>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</si>
  <si>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</si>
  <si>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</si>
  <si>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</si>
  <si>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</si>
  <si>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</si>
  <si>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</si>
  <si>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</si>
  <si>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</si>
  <si>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</si>
  <si>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</si>
  <si>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</si>
  <si>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</si>
  <si>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</si>
  <si>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</si>
  <si>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</si>
  <si>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</si>
  <si>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</si>
  <si>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</si>
  <si>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</si>
  <si>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</si>
  <si>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</si>
  <si>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</si>
  <si>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</si>
  <si>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</si>
  <si>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</si>
  <si>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</si>
  <si>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</si>
  <si>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</si>
  <si>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</si>
  <si>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</si>
  <si>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</si>
  <si>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</si>
  <si>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</si>
  <si>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</si>
  <si>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</si>
  <si>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</si>
  <si>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</si>
  <si>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</si>
  <si>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</si>
  <si>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</si>
  <si>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</si>
  <si>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</si>
  <si>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</si>
  <si>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</si>
  <si>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</si>
  <si>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</si>
  <si>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</si>
  <si>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</si>
  <si>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</si>
  <si>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</si>
  <si>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</si>
  <si>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</si>
  <si>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</si>
  <si>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</si>
  <si>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</si>
  <si>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</si>
  <si>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</si>
  <si>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</si>
  <si>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</si>
  <si>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</si>
  <si>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</si>
  <si>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</si>
  <si>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</si>
  <si>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</si>
  <si>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</si>
  <si>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</si>
  <si>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</si>
  <si>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</si>
  <si>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</si>
  <si>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</si>
  <si>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</si>
  <si>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</si>
  <si>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</si>
  <si>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</si>
  <si>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</si>
  <si>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</si>
  <si>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</si>
  <si>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</si>
  <si>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</si>
  <si>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</si>
  <si>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</si>
  <si>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</si>
  <si>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</si>
  <si>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</si>
  <si>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</si>
  <si>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</si>
  <si>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</si>
  <si>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</si>
  <si>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</si>
  <si>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</si>
  <si>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</si>
  <si>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</si>
  <si>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</si>
  <si>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</si>
  <si>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</si>
  <si>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</si>
  <si>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</si>
  <si>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</si>
  <si>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</si>
  <si>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</si>
  <si>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</si>
  <si>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</si>
  <si>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</si>
  <si>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</si>
  <si>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</si>
  <si>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</si>
  <si>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</si>
  <si>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</si>
  <si>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</si>
  <si>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</si>
  <si>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</si>
  <si>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</si>
  <si>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</si>
  <si>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</si>
  <si>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</si>
  <si>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</si>
  <si>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</si>
  <si>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</si>
  <si>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</si>
  <si>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</si>
  <si>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</si>
  <si>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</si>
  <si>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</si>
  <si>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</si>
  <si>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</si>
  <si>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</si>
  <si>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</si>
  <si>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</si>
  <si>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</si>
  <si>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</si>
  <si>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</si>
  <si>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</si>
  <si>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</si>
  <si>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</si>
  <si>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</si>
  <si>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</si>
  <si>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</si>
  <si>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</si>
  <si>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</si>
  <si>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</si>
  <si>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</si>
  <si>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</si>
  <si>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</si>
  <si>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</si>
  <si>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</si>
  <si>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</si>
  <si>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</si>
  <si>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</si>
  <si>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</si>
  <si>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</si>
  <si>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</si>
  <si>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</si>
  <si>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</si>
  <si>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</si>
  <si>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</si>
  <si>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</si>
  <si>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</si>
  <si>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</si>
  <si>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</si>
  <si>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</si>
  <si>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</si>
  <si>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</si>
  <si>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</si>
  <si>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</si>
  <si>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</si>
  <si>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</si>
  <si>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</si>
  <si>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</si>
  <si>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</si>
  <si>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</si>
  <si>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</si>
  <si>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</si>
  <si>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</si>
  <si>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</si>
  <si>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</si>
  <si>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</si>
  <si>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</si>
  <si>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</si>
  <si>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</si>
  <si>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</si>
  <si>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</si>
  <si>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</si>
  <si>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</si>
  <si>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</si>
  <si>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</si>
  <si>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</si>
  <si>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</si>
  <si>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</si>
  <si>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</si>
  <si>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</si>
  <si>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</si>
  <si>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</si>
  <si>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</si>
  <si>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</si>
  <si>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</si>
  <si>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</si>
  <si>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</si>
  <si>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</si>
  <si>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</si>
  <si>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</si>
  <si>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</si>
  <si>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</si>
  <si>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</si>
  <si>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</si>
  <si>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</si>
  <si>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</si>
  <si>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</si>
  <si>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</si>
  <si>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</si>
  <si>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</si>
  <si>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</si>
  <si>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</si>
  <si>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</si>
  <si>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</si>
  <si>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</si>
  <si>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</si>
  <si>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</si>
  <si>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</si>
  <si>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</si>
  <si>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</si>
  <si>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</si>
  <si>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</si>
  <si>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</si>
  <si>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</si>
  <si>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</si>
  <si>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</si>
  <si>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</si>
  <si>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</si>
  <si>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</si>
  <si>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</si>
  <si>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</si>
  <si>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</si>
  <si>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</si>
  <si>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</si>
  <si>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</si>
  <si>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</si>
  <si>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</si>
  <si>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</si>
  <si>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</si>
  <si>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</si>
  <si>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</si>
  <si>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</si>
  <si>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</si>
  <si>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</si>
  <si>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</si>
  <si>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</si>
  <si>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</si>
  <si>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</si>
  <si>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</si>
  <si>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</si>
  <si>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</si>
  <si>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</si>
  <si>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</si>
  <si>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</si>
  <si>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</si>
  <si>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</si>
  <si>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</si>
  <si>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</si>
  <si>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</si>
  <si>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</si>
  <si>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</si>
  <si>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</si>
  <si>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</si>
  <si>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</si>
  <si>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</si>
  <si>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</si>
  <si>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</si>
  <si>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</si>
  <si>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</si>
  <si>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</si>
  <si>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</si>
  <si>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</si>
  <si>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</si>
  <si>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</si>
  <si>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</si>
  <si>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</si>
  <si>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</si>
  <si>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</si>
  <si>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</si>
  <si>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</si>
  <si>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</si>
  <si>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</si>
  <si>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</si>
  <si>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</si>
  <si>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</si>
  <si>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</si>
  <si>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</si>
  <si>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</si>
  <si>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</si>
  <si>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</si>
  <si>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</si>
  <si>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</si>
  <si>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</si>
  <si>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</si>
  <si>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</si>
  <si>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</si>
  <si>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</si>
  <si>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</si>
  <si>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</si>
  <si>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</si>
  <si>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</si>
  <si>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</si>
  <si>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</si>
  <si>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</si>
  <si>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</si>
  <si>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</si>
  <si>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</si>
  <si>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</si>
  <si>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</si>
  <si>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</si>
  <si>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</si>
  <si>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</si>
  <si>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</si>
  <si>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</si>
  <si>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</si>
  <si>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</si>
  <si>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</si>
  <si>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</si>
  <si>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</si>
  <si>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</si>
  <si>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</si>
  <si>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</si>
  <si>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</si>
  <si>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</si>
  <si>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</si>
  <si>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</si>
  <si>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</si>
  <si>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</si>
  <si>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</si>
  <si>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</si>
  <si>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</si>
  <si>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</si>
  <si>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</si>
  <si>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</si>
  <si>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</si>
  <si>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</si>
  <si>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</si>
  <si>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</si>
  <si>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</si>
  <si>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</si>
  <si>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</si>
  <si>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</si>
  <si>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</si>
  <si>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</si>
  <si>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</si>
  <si>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</si>
  <si>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</si>
  <si>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</si>
  <si>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</si>
  <si>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</si>
  <si>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</si>
  <si>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</si>
  <si>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</si>
  <si>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</si>
  <si>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</si>
  <si>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</si>
  <si>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</si>
  <si>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</si>
  <si>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</si>
  <si>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</si>
  <si>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</si>
  <si>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</si>
  <si>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</si>
  <si>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</si>
  <si>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</si>
  <si>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</si>
  <si>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</si>
  <si>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</si>
  <si>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</si>
  <si>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</si>
  <si>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</si>
  <si>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</si>
  <si>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</si>
  <si>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</si>
  <si>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</si>
  <si>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</si>
  <si>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</si>
  <si>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</si>
  <si>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</si>
  <si>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</si>
  <si>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</si>
  <si>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</si>
  <si>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</si>
  <si>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</si>
  <si>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</si>
  <si>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</si>
  <si>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</si>
  <si>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</si>
  <si>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</si>
  <si>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</si>
  <si>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</si>
  <si>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</si>
  <si>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</si>
  <si>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</si>
  <si>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</si>
  <si>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</si>
  <si>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</si>
  <si>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</si>
  <si>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</si>
  <si>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</si>
  <si>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</si>
  <si>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</si>
  <si>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</si>
  <si>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</si>
  <si>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</si>
  <si>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</si>
  <si>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</si>
  <si>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</si>
  <si>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</si>
  <si>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</si>
  <si>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</si>
  <si>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</si>
  <si>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</si>
  <si>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</si>
  <si>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</si>
  <si>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</si>
  <si>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</si>
  <si>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</si>
  <si>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</si>
  <si>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</si>
  <si>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</si>
  <si>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</si>
  <si>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</si>
  <si>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</si>
  <si>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</si>
  <si>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</si>
  <si>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</si>
  <si>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</si>
  <si>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</si>
  <si>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</si>
  <si>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</si>
  <si>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</si>
  <si>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</si>
  <si>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</si>
  <si>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</si>
  <si>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</si>
  <si>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</si>
  <si>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</si>
  <si>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</si>
  <si>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</si>
  <si>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</si>
  <si>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</si>
  <si>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</si>
  <si>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</si>
  <si>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</si>
  <si>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</si>
  <si>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</si>
  <si>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</si>
  <si>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</si>
  <si>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</si>
  <si>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</si>
  <si>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</si>
  <si>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</si>
  <si>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</si>
  <si>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</si>
  <si>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</si>
  <si>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</si>
  <si>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</si>
  <si>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</si>
  <si>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</si>
  <si>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</si>
  <si>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</si>
  <si>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</si>
  <si>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</si>
  <si>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</si>
  <si>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</si>
  <si>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</si>
  <si>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</si>
  <si>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</si>
  <si>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</si>
  <si>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</si>
  <si>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</si>
  <si>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</si>
  <si>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</si>
  <si>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</si>
  <si>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</si>
  <si>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</si>
  <si>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</si>
  <si>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</si>
  <si>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</si>
  <si>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</si>
  <si>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</si>
  <si>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</si>
  <si>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</si>
  <si>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</si>
  <si>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</si>
  <si>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</si>
  <si>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</si>
  <si>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</si>
  <si>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</si>
  <si>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</si>
  <si>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</si>
  <si>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</si>
  <si>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</si>
  <si>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</si>
  <si>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</si>
  <si>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</si>
  <si>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</si>
  <si>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</si>
  <si>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</si>
  <si>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</si>
  <si>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</si>
  <si>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</si>
  <si>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</si>
  <si>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</si>
  <si>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</si>
  <si>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</si>
  <si>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</si>
  <si>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</si>
  <si>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</si>
  <si>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</si>
  <si>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</si>
  <si>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</si>
  <si>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</si>
  <si>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</si>
  <si>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</si>
  <si>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</si>
  <si>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</si>
  <si>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</si>
  <si>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</si>
  <si>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</si>
  <si>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</si>
  <si>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</si>
  <si>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</si>
  <si>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</si>
  <si>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</si>
  <si>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</si>
  <si>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</si>
  <si>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</si>
  <si>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</si>
  <si>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</si>
  <si>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</si>
  <si>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</si>
  <si>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</si>
  <si>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</si>
  <si>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</si>
  <si>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</si>
  <si>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</si>
  <si>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</si>
  <si>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</si>
  <si>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</si>
  <si>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</si>
  <si>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</si>
  <si>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</si>
  <si>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</si>
  <si>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</si>
  <si>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</si>
  <si>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</si>
  <si>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</si>
  <si>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</si>
  <si>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</si>
  <si>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</si>
  <si>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</si>
  <si>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</si>
  <si>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</si>
  <si>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</si>
  <si>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</si>
  <si>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</si>
  <si>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</si>
  <si>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</si>
  <si>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</si>
  <si>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</si>
  <si>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</si>
  <si>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</si>
  <si>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</si>
  <si>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</si>
  <si>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</si>
  <si>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</si>
  <si>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</si>
  <si>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</si>
  <si>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</si>
  <si>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</si>
  <si>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</si>
  <si>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</si>
  <si>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</si>
  <si>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</si>
  <si>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</si>
  <si>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</si>
  <si>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</si>
  <si>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</si>
  <si>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</si>
  <si>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</si>
  <si>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</si>
  <si>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</si>
  <si>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</si>
  <si>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</si>
  <si>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</si>
  <si>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</si>
  <si>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</si>
  <si>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</si>
  <si>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</si>
  <si>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</si>
  <si>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</si>
  <si>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</si>
  <si>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</si>
  <si>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</si>
  <si>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</si>
  <si>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</si>
  <si>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</si>
  <si>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</si>
  <si>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</si>
  <si>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</si>
  <si>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</si>
  <si>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</si>
  <si>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</si>
  <si>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</si>
  <si>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</si>
  <si>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</si>
  <si>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</si>
  <si>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</si>
  <si>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</si>
  <si>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</si>
  <si>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</si>
  <si>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</si>
  <si>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</si>
  <si>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</si>
  <si>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</si>
  <si>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</si>
  <si>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</si>
  <si>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</si>
  <si>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</si>
  <si>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</si>
  <si>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</si>
  <si>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</si>
  <si>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</si>
  <si>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</si>
  <si>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</si>
  <si>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</si>
  <si>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</si>
  <si>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</si>
  <si>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</si>
  <si>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</si>
  <si>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</si>
  <si>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</si>
  <si>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</si>
  <si>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</si>
  <si>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</si>
  <si>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</si>
  <si>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</si>
  <si>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</si>
  <si>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</si>
  <si>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</si>
  <si>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</si>
  <si>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</si>
  <si>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</si>
  <si>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</si>
  <si>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</si>
  <si>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</si>
  <si>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</si>
  <si>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</si>
  <si>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</si>
  <si>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</si>
  <si>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</si>
  <si>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</si>
  <si>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</si>
  <si>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</si>
  <si>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</si>
  <si>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</si>
  <si>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</si>
  <si>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</si>
  <si>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</si>
  <si>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</si>
  <si>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</si>
  <si>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</si>
  <si>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</si>
  <si>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</si>
  <si>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</si>
  <si>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</si>
  <si>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</si>
  <si>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</si>
  <si>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</si>
  <si>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</si>
  <si>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</si>
  <si>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</si>
  <si>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</si>
  <si>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</si>
  <si>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</si>
  <si>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</si>
  <si>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</si>
  <si>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</si>
  <si>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</si>
  <si>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</si>
  <si>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</si>
  <si>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</si>
  <si>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</si>
  <si>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</si>
  <si>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</si>
  <si>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</si>
  <si>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</si>
  <si>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</si>
  <si>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</si>
  <si>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</si>
  <si>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</si>
  <si>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</si>
  <si>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</si>
  <si>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</si>
  <si>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</si>
  <si>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</si>
  <si>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</si>
  <si>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</si>
  <si>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</si>
  <si>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</si>
  <si>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</si>
  <si>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</si>
  <si>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</si>
  <si>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</si>
  <si>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</si>
  <si>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</si>
  <si>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</si>
  <si>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</si>
  <si>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</si>
  <si>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</si>
  <si>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</si>
  <si>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</si>
  <si>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</si>
  <si>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</si>
  <si>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</si>
  <si>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</si>
  <si>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</si>
  <si>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</si>
  <si>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</si>
  <si>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</si>
  <si>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</si>
  <si>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</si>
  <si>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</si>
  <si>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</si>
  <si>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</si>
  <si>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</si>
  <si>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</si>
  <si>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</si>
  <si>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</si>
  <si>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</si>
  <si>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</si>
  <si>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</si>
  <si>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</si>
  <si>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</si>
  <si>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</si>
  <si>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</si>
  <si>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</si>
  <si>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</si>
  <si>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</si>
  <si>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</si>
  <si>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</si>
  <si>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</si>
  <si>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</si>
  <si>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</si>
  <si>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</si>
  <si>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</si>
  <si>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</si>
  <si>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</si>
  <si>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</si>
  <si>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</si>
  <si>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</si>
  <si>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</si>
  <si>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</si>
  <si>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</si>
  <si>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</si>
  <si>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</si>
  <si>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</si>
  <si>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</si>
  <si>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</si>
  <si>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</si>
  <si>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</si>
  <si>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</si>
  <si>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</si>
  <si>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</si>
  <si>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</si>
  <si>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</si>
  <si>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</si>
  <si>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</si>
  <si>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</si>
  <si>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</si>
  <si>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</si>
  <si>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</si>
  <si>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</si>
  <si>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</si>
  <si>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</si>
  <si>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</si>
  <si>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</si>
  <si>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</si>
  <si>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</si>
  <si>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</si>
  <si>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</si>
  <si>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</si>
  <si>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</si>
  <si>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</si>
  <si>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</si>
  <si>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</si>
  <si>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</si>
  <si>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</si>
  <si>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</si>
  <si>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</si>
  <si>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</si>
  <si>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</si>
  <si>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</si>
  <si>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</si>
  <si>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</si>
  <si>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</si>
  <si>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</si>
  <si>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</si>
  <si>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</si>
  <si>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</si>
  <si>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</si>
  <si>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</si>
  <si>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</si>
  <si>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</si>
  <si>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</si>
  <si>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</si>
  <si>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</si>
  <si>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</si>
  <si>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</si>
  <si>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</si>
  <si>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</si>
  <si>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</si>
  <si>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</si>
  <si>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</si>
  <si>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</si>
  <si>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</si>
  <si>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</si>
  <si>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</si>
  <si>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</si>
  <si>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</si>
  <si>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</si>
  <si>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</si>
  <si>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</si>
  <si>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</si>
  <si>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</si>
  <si>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</si>
  <si>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</si>
  <si>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</si>
  <si>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</si>
  <si>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</si>
  <si>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</si>
  <si>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</si>
  <si>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</si>
  <si>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</si>
  <si>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</si>
  <si>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</si>
  <si>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</si>
  <si>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</si>
  <si>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</si>
  <si>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</si>
  <si>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</si>
  <si>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</si>
  <si>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</si>
  <si>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</si>
  <si>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</si>
  <si>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</si>
  <si>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</si>
  <si>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</si>
  <si>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</si>
  <si>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</si>
  <si>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</si>
  <si>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</si>
  <si>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</si>
  <si>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</si>
  <si>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</si>
  <si>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</si>
  <si>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</si>
  <si>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</si>
  <si>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</si>
  <si>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</si>
  <si>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</si>
  <si>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</si>
  <si>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</si>
  <si>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</si>
  <si>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</si>
  <si>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</si>
  <si>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</si>
  <si>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</si>
  <si>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</si>
  <si>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</si>
  <si>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</si>
  <si>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</si>
  <si>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</si>
  <si>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</si>
  <si>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</si>
  <si>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</si>
  <si>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</si>
  <si>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</si>
  <si>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</si>
  <si>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</si>
  <si>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</si>
  <si>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</si>
  <si>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</si>
  <si>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</si>
  <si>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</si>
  <si>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</si>
  <si>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</si>
  <si>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</si>
  <si>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</si>
  <si>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</si>
  <si>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</si>
  <si>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</si>
  <si>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</si>
  <si>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</si>
  <si>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</si>
  <si>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</si>
  <si>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</si>
  <si>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</si>
  <si>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</si>
  <si>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</si>
  <si>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</si>
  <si>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</si>
  <si>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</si>
  <si>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</si>
  <si>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</si>
  <si>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</si>
  <si>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</si>
  <si>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</si>
  <si>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</si>
  <si>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</si>
  <si>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</si>
  <si>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</si>
  <si>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</si>
  <si>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</si>
  <si>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</si>
  <si>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</si>
  <si>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</si>
  <si>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</si>
  <si>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</si>
  <si>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</si>
  <si>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</si>
  <si>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</si>
  <si>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</si>
  <si>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</si>
  <si>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</si>
  <si>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</si>
  <si>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</si>
  <si>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</si>
  <si>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</si>
  <si>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</si>
  <si>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</si>
  <si>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</si>
  <si>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</si>
  <si>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</si>
  <si>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</si>
  <si>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</si>
  <si>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</si>
  <si>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</si>
  <si>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</si>
  <si>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</si>
  <si>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</si>
  <si>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</si>
  <si>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</si>
  <si>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</si>
  <si>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</si>
  <si>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</si>
  <si>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</si>
  <si>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</si>
  <si>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</si>
  <si>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</si>
  <si>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</si>
  <si>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</si>
  <si>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</si>
  <si>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</si>
  <si>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</si>
  <si>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</si>
  <si>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</si>
  <si>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</si>
  <si>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</si>
  <si>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</si>
  <si>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</si>
  <si>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</si>
  <si>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</si>
  <si>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</si>
  <si>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</si>
  <si>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</si>
  <si>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</si>
  <si>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</si>
  <si>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</si>
  <si>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</si>
  <si>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</si>
  <si>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</si>
  <si>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</si>
  <si>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</si>
  <si>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</si>
  <si>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</si>
  <si>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</si>
  <si>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</si>
  <si>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</si>
  <si>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</si>
  <si>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</si>
  <si>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</si>
  <si>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</si>
  <si>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</si>
  <si>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</si>
  <si>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</si>
  <si>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</si>
  <si>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</si>
  <si>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</si>
  <si>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</si>
  <si>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</si>
  <si>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</si>
  <si>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</si>
  <si>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</si>
  <si>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</si>
  <si>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</si>
  <si>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</si>
  <si>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</si>
  <si>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</si>
  <si>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</si>
  <si>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</si>
  <si>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</si>
  <si>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</si>
  <si>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</si>
  <si>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</si>
  <si>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</si>
  <si>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</si>
  <si>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</si>
  <si>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</si>
  <si>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</si>
  <si>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</si>
  <si>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</si>
  <si>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</si>
  <si>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</si>
  <si>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</si>
  <si>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</si>
  <si>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</si>
  <si>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</si>
  <si>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</si>
  <si>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</si>
  <si>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</si>
  <si>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</si>
  <si>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</si>
  <si>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</si>
  <si>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</si>
  <si>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</si>
  <si>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</si>
  <si>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</si>
  <si>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</si>
  <si>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</si>
  <si>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</si>
  <si>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</si>
  <si>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</si>
  <si>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</si>
  <si>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</si>
  <si>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</si>
  <si>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</si>
  <si>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</si>
  <si>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</si>
  <si>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</si>
  <si>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</si>
  <si>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</si>
  <si>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</si>
  <si>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</si>
  <si>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</si>
  <si>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</si>
  <si>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</si>
  <si>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</si>
  <si>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</si>
  <si>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</si>
  <si>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</si>
  <si>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</si>
  <si>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</si>
  <si>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</si>
  <si>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</si>
  <si>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</si>
  <si>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</si>
  <si>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</si>
  <si>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</si>
  <si>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</si>
  <si>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</si>
  <si>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</si>
  <si>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</si>
  <si>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</si>
  <si>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</si>
  <si>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</si>
  <si>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</si>
  <si>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</si>
  <si>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</si>
  <si>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</si>
  <si>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</si>
  <si>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</si>
  <si>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</si>
  <si>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</si>
  <si>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</si>
  <si>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</si>
  <si>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</si>
  <si>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</si>
  <si>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</si>
  <si>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</si>
  <si>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</si>
  <si>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</si>
  <si>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</si>
  <si>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</si>
  <si>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</si>
  <si>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</si>
  <si>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</si>
  <si>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</si>
  <si>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</si>
  <si>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</si>
  <si>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</si>
  <si>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</si>
  <si>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</si>
  <si>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</si>
  <si>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</si>
  <si>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</si>
  <si>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</si>
  <si>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</si>
  <si>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</si>
  <si>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</si>
  <si>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</si>
  <si>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</si>
  <si>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</si>
  <si>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</si>
  <si>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</si>
  <si>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</si>
  <si>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</si>
  <si>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</si>
  <si>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</si>
  <si>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</si>
  <si>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</si>
  <si>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</si>
  <si>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</si>
  <si>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</si>
  <si>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</si>
  <si>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</si>
  <si>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</si>
  <si>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</si>
  <si>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</si>
  <si>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</si>
  <si>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</si>
  <si>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</si>
  <si>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</si>
  <si>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</si>
  <si>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</si>
  <si>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</si>
  <si>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</si>
  <si>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</si>
  <si>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</si>
  <si>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</si>
  <si>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</si>
  <si>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</si>
  <si>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</si>
  <si>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</si>
  <si>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</si>
  <si>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</si>
  <si>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</si>
  <si>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</si>
  <si>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</si>
  <si>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</si>
  <si>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</si>
  <si>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</si>
  <si>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</si>
  <si>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</si>
  <si>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</si>
  <si>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</si>
  <si>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</si>
  <si>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</si>
  <si>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</si>
  <si>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</si>
  <si>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</si>
  <si>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</si>
  <si>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</si>
  <si>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</si>
  <si>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</si>
  <si>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</si>
  <si>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</si>
  <si>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</si>
  <si>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</si>
  <si>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</si>
  <si>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</si>
  <si>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</si>
  <si>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</si>
  <si>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</si>
  <si>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</si>
  <si>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</si>
  <si>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</si>
  <si>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</si>
  <si>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</si>
  <si>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</si>
  <si>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</si>
  <si>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</si>
  <si>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</si>
  <si>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</si>
  <si>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</si>
  <si>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</si>
  <si>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</si>
  <si>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</si>
  <si>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</si>
  <si>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</si>
  <si>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</si>
  <si>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</si>
  <si>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</si>
  <si>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</si>
  <si>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</si>
  <si>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</si>
  <si>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</si>
  <si>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</si>
  <si>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</si>
  <si>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</si>
  <si>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</si>
  <si>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</si>
  <si>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</si>
  <si>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</si>
  <si>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</si>
  <si>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</si>
  <si>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</si>
  <si>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</si>
  <si>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</si>
  <si>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</si>
  <si>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</si>
  <si>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</si>
  <si>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</si>
  <si>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</si>
  <si>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</si>
  <si>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</si>
  <si>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</si>
  <si>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</si>
  <si>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</si>
  <si>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</si>
  <si>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</si>
  <si>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</si>
  <si>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</si>
  <si>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</si>
  <si>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</si>
  <si>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</si>
  <si>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</si>
  <si>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</si>
  <si>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</si>
  <si>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</si>
  <si>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</si>
  <si>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</si>
  <si>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</si>
  <si>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</si>
  <si>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</si>
  <si>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</si>
  <si>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</si>
  <si>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</si>
  <si>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</si>
  <si>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</si>
  <si>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</si>
  <si>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</si>
  <si>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</si>
  <si>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</si>
  <si>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</si>
  <si>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</si>
  <si>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</si>
  <si>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</si>
  <si>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</si>
  <si>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</si>
  <si>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</si>
  <si>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</si>
  <si>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</si>
  <si>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</si>
  <si>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</si>
  <si>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</si>
  <si>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</si>
  <si>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</si>
  <si>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</si>
  <si>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</si>
  <si>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</si>
  <si>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</si>
  <si>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</si>
  <si>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</si>
  <si>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</si>
  <si>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</si>
  <si>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</si>
  <si>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</si>
  <si>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</si>
  <si>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</si>
  <si>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</si>
  <si>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</si>
  <si>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</si>
  <si>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</si>
  <si>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</si>
  <si>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</si>
  <si>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</si>
  <si>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</si>
  <si>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</si>
  <si>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</si>
  <si>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</si>
  <si>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</si>
  <si>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</si>
  <si>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</si>
  <si>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</si>
  <si>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</si>
  <si>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</si>
  <si>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</si>
  <si>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</si>
  <si>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</si>
  <si>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</si>
  <si>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</si>
  <si>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</si>
  <si>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</si>
  <si>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</si>
  <si>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</si>
  <si>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</si>
  <si>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</si>
  <si>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</si>
  <si>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</si>
  <si>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</si>
  <si>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</si>
  <si>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</si>
  <si>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</si>
  <si>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</si>
  <si>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</si>
  <si>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</si>
  <si>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</si>
  <si>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</si>
  <si>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</si>
  <si>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</si>
  <si>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</si>
  <si>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</si>
  <si>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</si>
  <si>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</si>
  <si>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</si>
  <si>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</si>
  <si>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</si>
  <si>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</si>
  <si>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</si>
  <si>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</si>
  <si>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</si>
  <si>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</si>
  <si>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</si>
  <si>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</si>
  <si>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</si>
  <si>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</si>
  <si>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</si>
  <si>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</si>
  <si>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</si>
  <si>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</si>
  <si>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</si>
  <si>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</si>
  <si>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</si>
  <si>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</si>
  <si>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</si>
  <si>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</si>
  <si>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</si>
  <si>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</si>
  <si>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</si>
  <si>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</si>
  <si>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</si>
  <si>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</si>
  <si>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</si>
  <si>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</si>
  <si>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</si>
  <si>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</si>
  <si>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</si>
  <si>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</si>
  <si>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</si>
  <si>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</si>
  <si>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</si>
  <si>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</si>
  <si>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</si>
  <si>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</si>
  <si>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</si>
  <si>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</si>
  <si>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</si>
  <si>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</si>
  <si>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</si>
  <si>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</si>
  <si>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</si>
  <si>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</si>
  <si>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</si>
  <si>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</si>
  <si>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</si>
  <si>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</si>
  <si>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</si>
  <si>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</si>
  <si>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</si>
  <si>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</si>
  <si>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</si>
  <si>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</si>
  <si>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</si>
  <si>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</si>
  <si>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</si>
  <si>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</si>
  <si>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</si>
  <si>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</si>
  <si>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</si>
  <si>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</si>
  <si>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</si>
  <si>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</si>
  <si>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</si>
  <si>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</si>
  <si>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</si>
  <si>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</si>
  <si>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</si>
  <si>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</si>
  <si>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</si>
  <si>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</si>
  <si>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</si>
  <si>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</si>
  <si>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</si>
  <si>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</si>
  <si>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</si>
  <si>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</si>
  <si>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</si>
  <si>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</si>
  <si>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</si>
  <si>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</si>
  <si>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</si>
  <si>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</si>
  <si>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</si>
  <si>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</si>
  <si>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</si>
  <si>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</si>
  <si>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</si>
  <si>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</si>
  <si>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</si>
  <si>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</si>
  <si>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</si>
  <si>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</si>
  <si>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</si>
  <si>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</si>
  <si>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</si>
  <si>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</si>
  <si>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</si>
  <si>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</si>
  <si>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</si>
  <si>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</si>
  <si>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</si>
  <si>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</si>
  <si>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</si>
  <si>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</si>
  <si>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</si>
  <si>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</si>
  <si>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</si>
  <si>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</si>
  <si>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</si>
  <si>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</si>
  <si>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</si>
  <si>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</si>
  <si>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</si>
  <si>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</si>
  <si>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</si>
  <si>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</si>
  <si>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</si>
  <si>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</si>
  <si>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</si>
  <si>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</si>
  <si>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</si>
  <si>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</si>
  <si>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</si>
  <si>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</si>
  <si>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</si>
  <si>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</si>
  <si>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</si>
  <si>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</si>
  <si>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</si>
  <si>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</si>
  <si>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</si>
  <si>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</si>
  <si>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</si>
  <si>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</si>
  <si>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</si>
  <si>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</si>
  <si>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</si>
  <si>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</si>
  <si>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</si>
  <si>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</si>
  <si>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</si>
  <si>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</si>
  <si>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</si>
  <si>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</si>
  <si>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</si>
  <si>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</si>
  <si>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</si>
  <si>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</si>
  <si>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</si>
  <si>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</si>
  <si>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</si>
  <si>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</si>
  <si>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</si>
  <si>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</si>
  <si>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</si>
  <si>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</si>
  <si>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</si>
  <si>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</si>
  <si>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</si>
  <si>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</si>
  <si>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</si>
  <si>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</si>
  <si>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</si>
  <si>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</si>
  <si>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</si>
  <si>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</si>
  <si>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</si>
  <si>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</si>
  <si>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</si>
  <si>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</si>
  <si>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</si>
  <si>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</si>
  <si>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</si>
  <si>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</si>
  <si>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</si>
  <si>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</si>
  <si>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</si>
  <si>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</si>
  <si>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</si>
  <si>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</si>
  <si>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</si>
  <si>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</si>
  <si>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</si>
  <si>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</si>
  <si>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</si>
  <si>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</si>
  <si>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</si>
  <si>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</si>
  <si>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</si>
  <si>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</si>
  <si>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</si>
  <si>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</si>
  <si>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</si>
  <si>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</si>
  <si>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</si>
  <si>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</si>
  <si>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</si>
  <si>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</si>
  <si>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</si>
  <si>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</si>
  <si>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</si>
  <si>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</si>
  <si>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</si>
  <si>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</si>
  <si>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</si>
  <si>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</si>
  <si>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</si>
  <si>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</si>
  <si>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</si>
  <si>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</si>
  <si>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</si>
  <si>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</si>
  <si>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</si>
  <si>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</si>
  <si>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</si>
  <si>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</si>
  <si>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</si>
  <si>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</si>
  <si>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</si>
  <si>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</si>
  <si>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</si>
  <si>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</si>
  <si>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</si>
  <si>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</si>
  <si>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</si>
  <si>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</si>
  <si>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</si>
  <si>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</si>
  <si>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</si>
  <si>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</si>
  <si>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</si>
  <si>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</si>
  <si>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</si>
  <si>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</si>
  <si>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</si>
  <si>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</si>
  <si>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</si>
  <si>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</si>
  <si>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</si>
  <si>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</si>
  <si>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</si>
  <si>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</si>
  <si>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</si>
  <si>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</si>
  <si>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</si>
  <si>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</si>
  <si>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</si>
  <si>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</si>
  <si>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</si>
  <si>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</si>
  <si>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</si>
  <si>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</si>
  <si>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</si>
  <si>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</si>
  <si>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</si>
  <si>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</si>
  <si>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</si>
  <si>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</si>
  <si>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</si>
  <si>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</si>
  <si>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</si>
  <si>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</si>
  <si>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</si>
  <si>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</si>
  <si>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</si>
  <si>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</si>
  <si>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</si>
  <si>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</si>
  <si>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</si>
  <si>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</si>
  <si>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</si>
  <si>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</si>
  <si>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</si>
  <si>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</si>
  <si>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</si>
  <si>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</si>
  <si>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</si>
  <si>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</si>
  <si>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</si>
  <si>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</si>
  <si>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</si>
  <si>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</si>
  <si>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</si>
  <si>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</si>
  <si>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</si>
  <si>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</si>
  <si>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</si>
  <si>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</si>
  <si>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</si>
  <si>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</si>
  <si>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</si>
  <si>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</si>
  <si>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</si>
  <si>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</si>
  <si>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</si>
  <si>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</si>
  <si>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</si>
  <si>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</si>
  <si>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</si>
  <si>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</si>
  <si>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</si>
  <si>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</si>
  <si>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</si>
  <si>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</si>
  <si>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</si>
  <si>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</si>
  <si>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</si>
  <si>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</si>
  <si>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</si>
  <si>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</si>
  <si>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</si>
  <si>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</si>
  <si>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</si>
  <si>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</si>
  <si>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</si>
  <si>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</si>
  <si>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</si>
  <si>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</si>
  <si>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</si>
  <si>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</si>
  <si>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</si>
  <si>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</si>
  <si>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</si>
  <si>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</si>
  <si>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</si>
  <si>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</si>
  <si>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</si>
  <si>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</si>
  <si>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</si>
  <si>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</si>
  <si>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</si>
  <si>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</si>
  <si>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</si>
  <si>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</si>
  <si>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</si>
  <si>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</si>
  <si>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</si>
  <si>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</si>
  <si>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</si>
  <si>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</si>
  <si>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</si>
  <si>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</si>
  <si>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</si>
  <si>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</si>
  <si>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</si>
  <si>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</si>
  <si>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</si>
  <si>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</si>
  <si>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</si>
  <si>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</si>
  <si>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</si>
  <si>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</si>
  <si>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</si>
  <si>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</si>
  <si>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</si>
  <si>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</si>
  <si>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</si>
  <si>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</si>
  <si>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</si>
  <si>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</si>
  <si>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</si>
  <si>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</si>
  <si>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</si>
  <si>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</si>
  <si>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</si>
  <si>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</si>
  <si>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</si>
  <si>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</si>
  <si>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</si>
  <si>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</si>
  <si>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</si>
  <si>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</si>
  <si>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</si>
  <si>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</si>
  <si>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</si>
  <si>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</si>
  <si>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</si>
  <si>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</si>
  <si>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</si>
  <si>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</si>
  <si>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</si>
  <si>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</si>
  <si>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</si>
  <si>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</si>
  <si>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</si>
  <si>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</si>
  <si>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</si>
  <si>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</si>
  <si>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</si>
  <si>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</si>
  <si>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</si>
  <si>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</si>
  <si>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</si>
  <si>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</si>
  <si>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</si>
  <si>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</si>
  <si>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</si>
  <si>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</si>
  <si>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</si>
  <si>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</si>
  <si>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</si>
  <si>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</si>
  <si>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</si>
  <si>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</si>
  <si>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</si>
  <si>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</si>
  <si>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</si>
  <si>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</si>
  <si>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</si>
  <si>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</si>
  <si>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</si>
  <si>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</si>
  <si>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</si>
  <si>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</si>
  <si>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</si>
  <si>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</si>
  <si>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</si>
  <si>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</si>
  <si>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</si>
  <si>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</si>
  <si>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</si>
  <si>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</si>
  <si>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</si>
  <si>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</si>
  <si>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</si>
  <si>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</si>
  <si>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</si>
  <si>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</si>
  <si>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</si>
  <si>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</si>
  <si>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</si>
  <si>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</si>
  <si>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</si>
  <si>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</si>
  <si>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</si>
  <si>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</si>
  <si>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</si>
  <si>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</si>
  <si>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</si>
  <si>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</si>
  <si>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</si>
  <si>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</si>
  <si>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</si>
  <si>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</si>
  <si>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</si>
  <si>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</si>
  <si>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</si>
  <si>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</si>
  <si>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</si>
  <si>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</si>
  <si>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</si>
  <si>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</si>
  <si>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</si>
  <si>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</si>
  <si>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</si>
  <si>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</si>
  <si>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</si>
  <si>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</si>
  <si>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</si>
  <si>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</si>
  <si>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</si>
  <si>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</si>
  <si>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</si>
  <si>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</si>
  <si>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</si>
  <si>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</si>
  <si>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</si>
  <si>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</si>
  <si>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</si>
  <si>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</si>
  <si>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</si>
  <si>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</si>
  <si>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</si>
  <si>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</si>
  <si>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</si>
  <si>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</si>
  <si>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</si>
  <si>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</si>
  <si>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</si>
  <si>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</si>
  <si>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</si>
  <si>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</si>
  <si>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</si>
  <si>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</si>
  <si>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</si>
  <si>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</si>
  <si>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</si>
  <si>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</si>
  <si>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</si>
  <si>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</si>
  <si>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</si>
  <si>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</si>
  <si>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</si>
  <si>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</si>
  <si>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</si>
  <si>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</si>
  <si>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</si>
  <si>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</si>
  <si>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</si>
  <si>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</si>
  <si>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</si>
  <si>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</si>
  <si>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</si>
  <si>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</si>
  <si>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</si>
  <si>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</si>
  <si>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</si>
  <si>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</si>
  <si>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</si>
  <si>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</si>
  <si>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</si>
  <si>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</si>
  <si>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</si>
  <si>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</si>
  <si>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</si>
  <si>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</si>
  <si>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</si>
  <si>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</si>
  <si>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</si>
  <si>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</si>
  <si>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</si>
  <si>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</si>
  <si>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</si>
  <si>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</si>
  <si>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</si>
  <si>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</si>
  <si>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</si>
  <si>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</si>
  <si>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</si>
  <si>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</si>
  <si>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</si>
  <si>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</si>
  <si>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</si>
  <si>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</si>
  <si>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</si>
  <si>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</si>
  <si>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</si>
  <si>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</si>
  <si>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</si>
  <si>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</si>
  <si>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</si>
  <si>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</si>
  <si>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</si>
  <si>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</si>
  <si>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</si>
  <si>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</si>
  <si>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</si>
  <si>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</si>
  <si>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</si>
  <si>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</si>
  <si>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</si>
  <si>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</si>
  <si>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</si>
  <si>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</si>
  <si>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</si>
  <si>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</si>
  <si>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</si>
  <si>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</si>
  <si>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</si>
  <si>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</si>
  <si>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</si>
  <si>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</si>
  <si>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</si>
  <si>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</si>
  <si>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</si>
  <si>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</si>
  <si>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</si>
  <si>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</si>
  <si>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</si>
  <si>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</si>
  <si>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</si>
  <si>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</si>
  <si>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</si>
  <si>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</si>
  <si>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</si>
  <si>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</si>
  <si>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</si>
  <si>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</si>
  <si>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</si>
  <si>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</si>
  <si>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</si>
  <si>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</si>
  <si>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</si>
  <si>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</si>
  <si>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</si>
  <si>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</si>
  <si>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</si>
  <si>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</si>
  <si>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</si>
  <si>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</si>
  <si>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</si>
  <si>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</si>
  <si>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</si>
  <si>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</si>
  <si>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</si>
  <si>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</si>
  <si>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</si>
  <si>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</si>
  <si>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</si>
  <si>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</si>
  <si>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</si>
  <si>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</si>
  <si>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</si>
  <si>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</si>
  <si>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</si>
  <si>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</si>
  <si>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</si>
  <si>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</si>
  <si>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</si>
  <si>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</si>
  <si>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</si>
  <si>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</si>
  <si>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</si>
  <si>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</si>
  <si>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</si>
  <si>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</si>
  <si>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</si>
  <si>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</si>
  <si>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</si>
  <si>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</si>
  <si>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</si>
  <si>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</si>
  <si>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</si>
  <si>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</si>
  <si>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</si>
  <si>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</si>
  <si>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</si>
  <si>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</si>
  <si>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</si>
  <si>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</si>
  <si>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</si>
  <si>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</si>
  <si>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</si>
  <si>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</si>
  <si>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</si>
  <si>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</si>
  <si>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</si>
  <si>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</si>
  <si>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</si>
  <si>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</si>
  <si>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</si>
  <si>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</si>
  <si>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</si>
  <si>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</si>
  <si>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</si>
  <si>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</si>
  <si>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</si>
  <si>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</si>
  <si>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</si>
  <si>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</si>
  <si>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</si>
  <si>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</si>
  <si>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</si>
  <si>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</si>
  <si>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</si>
  <si>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</si>
  <si>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</si>
  <si>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</si>
  <si>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</si>
  <si>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</si>
  <si>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</si>
  <si>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</si>
  <si>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</si>
  <si>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</si>
  <si>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</si>
  <si>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</si>
  <si>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</si>
  <si>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</si>
  <si>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</si>
  <si>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</si>
  <si>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</si>
  <si>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</si>
  <si>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</si>
  <si>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</si>
  <si>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</si>
  <si>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</si>
  <si>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</si>
  <si>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</si>
  <si>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</si>
  <si>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</si>
  <si>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</si>
  <si>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</si>
  <si>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</si>
  <si>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</si>
  <si>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</si>
  <si>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</si>
  <si>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</si>
  <si>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</si>
  <si>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</si>
  <si>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</si>
  <si>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</si>
  <si>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</si>
  <si>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</si>
  <si>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</si>
  <si>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</si>
  <si>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</si>
  <si>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</si>
  <si>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</si>
  <si>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</si>
  <si>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</si>
  <si>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</si>
  <si>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</si>
  <si>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</si>
  <si>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</si>
  <si>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</si>
  <si>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</si>
  <si>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</si>
  <si>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</si>
  <si>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</si>
  <si>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</si>
  <si>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</si>
  <si>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</si>
  <si>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</si>
  <si>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</si>
  <si>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</si>
  <si>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</si>
  <si>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</si>
  <si>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</si>
  <si>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</si>
  <si>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</si>
  <si>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</si>
  <si>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</si>
  <si>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</si>
  <si>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</si>
  <si>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</si>
  <si>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</si>
  <si>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</si>
  <si>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</si>
  <si>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</si>
  <si>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</si>
  <si>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</si>
  <si>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</si>
  <si>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</si>
  <si>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</si>
  <si>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</si>
  <si>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</si>
  <si>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</si>
  <si>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</si>
  <si>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</si>
  <si>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</si>
  <si>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</si>
  <si>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</si>
  <si>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</si>
  <si>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</si>
  <si>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</si>
  <si>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</si>
  <si>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</si>
  <si>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</si>
  <si>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</si>
  <si>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</si>
  <si>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</si>
  <si>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</si>
  <si>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</si>
  <si>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</si>
  <si>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</si>
  <si>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</si>
  <si>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</si>
  <si>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</si>
  <si>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</si>
  <si>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</si>
  <si>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</si>
  <si>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</si>
  <si>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</si>
  <si>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</si>
  <si>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</si>
  <si>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</si>
  <si>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</si>
  <si>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</si>
  <si>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</si>
  <si>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</si>
  <si>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</si>
  <si>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</si>
  <si>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</si>
  <si>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</si>
  <si>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</si>
  <si>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</si>
  <si>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</si>
  <si>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</si>
  <si>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</si>
  <si>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</si>
  <si>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</si>
  <si>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</si>
  <si>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</si>
  <si>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</si>
  <si>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</si>
  <si>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</si>
  <si>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</si>
  <si>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</si>
  <si>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</si>
  <si>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</si>
  <si>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</si>
  <si>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</si>
  <si>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</si>
  <si>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</si>
  <si>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</si>
  <si>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</si>
  <si>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</si>
  <si>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</si>
  <si>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</si>
  <si>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</si>
  <si>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</si>
  <si>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</si>
  <si>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</si>
  <si>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</si>
  <si>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</si>
  <si>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</si>
  <si>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</si>
  <si>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</si>
  <si>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</si>
  <si>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</si>
  <si>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</si>
  <si>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</si>
  <si>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</si>
  <si>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</si>
  <si>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</si>
  <si>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</si>
  <si>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</si>
  <si>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</si>
  <si>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</si>
  <si>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</si>
  <si>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</si>
  <si>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</si>
  <si>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</si>
  <si>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</si>
  <si>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</si>
  <si>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</si>
  <si>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</si>
  <si>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</si>
  <si>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</si>
  <si>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</si>
  <si>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</si>
  <si>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</si>
  <si>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</si>
  <si>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</si>
  <si>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</si>
  <si>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</si>
  <si>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</si>
  <si>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</si>
  <si>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</si>
  <si>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</si>
  <si>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</si>
  <si>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</si>
  <si>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</si>
  <si>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</si>
  <si>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</si>
  <si>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</si>
  <si>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</si>
  <si>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</si>
  <si>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</si>
  <si>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</si>
  <si>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</si>
  <si>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</si>
  <si>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</si>
  <si>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</si>
  <si>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</si>
  <si>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</si>
  <si>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</si>
  <si>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</si>
  <si>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</si>
  <si>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</si>
  <si>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</si>
  <si>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</si>
  <si>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</si>
  <si>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</si>
  <si>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</si>
  <si>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</si>
  <si>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</si>
  <si>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</si>
  <si>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</si>
  <si>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</si>
  <si>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</si>
  <si>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</si>
  <si>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</si>
  <si>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</si>
  <si>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</si>
  <si>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</si>
  <si>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</si>
  <si>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</si>
  <si>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</si>
  <si>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</si>
  <si>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</si>
  <si>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</si>
  <si>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</si>
  <si>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</si>
  <si>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</si>
  <si>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</si>
  <si>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</si>
  <si>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</si>
  <si>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</si>
  <si>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</si>
  <si>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</si>
  <si>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</si>
  <si>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</si>
  <si>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</si>
  <si>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</si>
  <si>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</si>
  <si>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</si>
  <si>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</si>
  <si>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</si>
  <si>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</si>
  <si>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</si>
  <si>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</si>
  <si>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</si>
  <si>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</si>
  <si>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</si>
  <si>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</si>
  <si>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</si>
  <si>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</si>
  <si>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</si>
  <si>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</si>
  <si>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</si>
  <si>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</si>
  <si>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</si>
  <si>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</si>
  <si>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</si>
  <si>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</si>
  <si>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</si>
  <si>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</si>
  <si>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</si>
  <si>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</si>
  <si>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</si>
  <si>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</si>
  <si>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</si>
  <si>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</si>
  <si>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</si>
  <si>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</si>
  <si>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</si>
  <si>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</si>
  <si>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</si>
  <si>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</si>
  <si>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</si>
  <si>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</si>
  <si>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</si>
  <si>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</si>
  <si>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</si>
  <si>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</si>
  <si>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</si>
  <si>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</si>
  <si>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</si>
  <si>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</si>
  <si>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</si>
  <si>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</si>
  <si>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</si>
  <si>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</si>
  <si>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</si>
  <si>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</si>
  <si>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</si>
  <si>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</si>
  <si>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</si>
  <si>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</si>
  <si>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</si>
  <si>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</si>
  <si>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</si>
  <si>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</si>
  <si>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</si>
  <si>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</si>
  <si>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</si>
  <si>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</si>
  <si>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</si>
  <si>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</si>
  <si>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</si>
  <si>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</si>
  <si>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</si>
  <si>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</si>
  <si>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</si>
  <si>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</si>
  <si>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</si>
  <si>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</si>
  <si>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</si>
  <si>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</si>
  <si>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</si>
  <si>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</si>
  <si>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</si>
  <si>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</si>
  <si>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</si>
  <si>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</si>
  <si>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</si>
  <si>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</si>
  <si>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</si>
  <si>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</si>
  <si>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</si>
  <si>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</si>
  <si>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</si>
  <si>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</si>
  <si>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</si>
  <si>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</si>
  <si>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</si>
  <si>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</si>
  <si>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</si>
  <si>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</si>
  <si>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</si>
  <si>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</si>
  <si>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</si>
  <si>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</si>
  <si>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</si>
  <si>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</si>
  <si>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</si>
  <si>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</si>
  <si>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</si>
  <si>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</si>
  <si>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</si>
  <si>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</si>
  <si>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</si>
  <si>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</si>
  <si>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</si>
  <si>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</si>
  <si>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</si>
  <si>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</si>
  <si>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</si>
  <si>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</si>
  <si>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</si>
  <si>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</si>
  <si>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</si>
  <si>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</si>
  <si>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</si>
  <si>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</si>
  <si>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</si>
  <si>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</si>
  <si>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</si>
  <si>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</si>
  <si>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</si>
  <si>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</si>
  <si>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</si>
  <si>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</si>
  <si>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</si>
  <si>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</si>
  <si>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</si>
  <si>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</si>
  <si>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</si>
  <si>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</si>
  <si>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</si>
  <si>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</si>
  <si>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</si>
  <si>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</si>
  <si>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</si>
  <si>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</si>
  <si>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</si>
  <si>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</si>
  <si>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</si>
  <si>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</si>
  <si>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</si>
  <si>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</si>
  <si>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</si>
  <si>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</si>
  <si>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</si>
  <si>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</si>
  <si>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</si>
  <si>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</si>
  <si>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</si>
  <si>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</si>
  <si>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</si>
  <si>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</si>
  <si>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</si>
  <si>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</si>
  <si>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</si>
  <si>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</si>
  <si>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</si>
  <si>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</si>
  <si>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</si>
  <si>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</si>
  <si>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</si>
  <si>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</si>
  <si>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</si>
  <si>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</si>
  <si>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</si>
  <si>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</si>
  <si>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</si>
  <si>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</si>
  <si>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</si>
  <si>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</si>
  <si>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</si>
  <si>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</si>
  <si>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</si>
  <si>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</si>
  <si>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</si>
  <si>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</si>
  <si>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</si>
  <si>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</si>
  <si>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</si>
  <si>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</si>
  <si>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</si>
  <si>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</si>
  <si>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</si>
  <si>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</si>
  <si>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</si>
  <si>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</si>
  <si>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</si>
  <si>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</si>
  <si>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</si>
  <si>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</si>
  <si>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</si>
  <si>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</si>
  <si>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</si>
  <si>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</si>
  <si>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</si>
  <si>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</si>
  <si>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</si>
  <si>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</si>
  <si>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</si>
  <si>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</si>
  <si>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</si>
  <si>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</si>
  <si>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</si>
  <si>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</si>
  <si>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</si>
  <si>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</si>
  <si>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</si>
  <si>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</si>
  <si>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</si>
  <si>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</si>
  <si>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</si>
  <si>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</si>
  <si>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</si>
  <si>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</si>
  <si>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</si>
  <si>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</si>
  <si>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</si>
  <si>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</si>
  <si>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</si>
  <si>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</si>
  <si>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</si>
  <si>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</si>
  <si>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</si>
  <si>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</si>
  <si>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</si>
  <si>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</si>
  <si>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</si>
  <si>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</si>
  <si>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</si>
  <si>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</si>
  <si>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</si>
  <si>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</si>
  <si>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</si>
  <si>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</si>
  <si>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</si>
  <si>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</si>
  <si>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</si>
  <si>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</si>
  <si>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</si>
  <si>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</si>
  <si>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</si>
  <si>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</si>
  <si>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</si>
  <si>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</si>
  <si>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</si>
  <si>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</si>
  <si>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</si>
  <si>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</si>
  <si>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</si>
  <si>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</si>
  <si>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</si>
  <si>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</si>
  <si>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</si>
  <si>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</si>
  <si>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</si>
  <si>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</si>
  <si>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</si>
  <si>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</si>
  <si>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</si>
  <si>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</si>
  <si>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</si>
  <si>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</si>
  <si>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</si>
  <si>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</si>
  <si>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</si>
  <si>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</si>
  <si>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</si>
  <si>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</si>
  <si>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</si>
  <si>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</si>
  <si>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</si>
  <si>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</si>
  <si>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</si>
  <si>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</si>
  <si>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</si>
  <si>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</si>
  <si>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</si>
  <si>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</si>
  <si>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</si>
  <si>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</si>
  <si>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</si>
  <si>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</si>
  <si>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</si>
  <si>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</si>
  <si>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</si>
  <si>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</si>
  <si>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</si>
  <si>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</si>
  <si>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</si>
  <si>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</si>
  <si>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</si>
  <si>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</si>
  <si>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</si>
  <si>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</si>
  <si>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</si>
  <si>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</si>
  <si>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</si>
  <si>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</si>
  <si>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</si>
  <si>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</si>
  <si>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</si>
  <si>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</si>
  <si>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</si>
  <si>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</si>
  <si>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</si>
  <si>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</si>
  <si>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</si>
  <si>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</si>
  <si>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</si>
  <si>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</si>
  <si>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</si>
  <si>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</si>
  <si>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</si>
  <si>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</si>
  <si>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</si>
  <si>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</si>
  <si>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</si>
  <si>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</si>
  <si>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</si>
  <si>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</si>
  <si>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</si>
  <si>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</si>
  <si>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</si>
  <si>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</si>
  <si>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</si>
  <si>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</si>
  <si>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</si>
  <si>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</si>
  <si>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</si>
  <si>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</si>
  <si>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</si>
  <si>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</si>
  <si>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</si>
  <si>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</si>
  <si>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</si>
  <si>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</si>
  <si>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</si>
  <si>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</si>
  <si>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</si>
  <si>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</si>
  <si>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</si>
  <si>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</si>
  <si>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</si>
  <si>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</si>
  <si>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</si>
  <si>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</si>
  <si>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</si>
  <si>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</si>
  <si>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</si>
  <si>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</si>
  <si>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</si>
  <si>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</si>
  <si>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</si>
  <si>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</si>
  <si>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</si>
  <si>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</si>
  <si>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</si>
  <si>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</si>
  <si>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</si>
  <si>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</si>
  <si>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</si>
  <si>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</si>
  <si>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</si>
  <si>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</si>
  <si>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</si>
  <si>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</si>
  <si>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</si>
  <si>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</si>
  <si>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</si>
  <si>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</si>
  <si>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</si>
  <si>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</si>
  <si>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</si>
  <si>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</si>
  <si>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</si>
  <si>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</si>
  <si>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</si>
  <si>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</si>
  <si>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</si>
  <si>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</si>
  <si>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</si>
  <si>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</si>
  <si>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</si>
  <si>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</si>
  <si>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</si>
  <si>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</si>
  <si>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</si>
  <si>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</si>
  <si>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</si>
  <si>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</si>
  <si>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</si>
  <si>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</si>
  <si>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</si>
  <si>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</si>
  <si>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</si>
  <si>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</si>
  <si>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</si>
  <si>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</si>
  <si>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</si>
  <si>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</si>
  <si>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</si>
  <si>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</si>
  <si>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</si>
  <si>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</si>
  <si>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</si>
  <si>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</si>
  <si>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</si>
  <si>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</si>
  <si>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</si>
  <si>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</si>
  <si>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</si>
  <si>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</si>
  <si>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</si>
  <si>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</si>
  <si>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</si>
  <si>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</si>
  <si>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</si>
  <si>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</si>
  <si>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</si>
  <si>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</si>
  <si>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</si>
  <si>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</si>
  <si>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</si>
  <si>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</si>
  <si>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</si>
  <si>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</si>
  <si>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</si>
  <si>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</si>
  <si>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</si>
  <si>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</si>
  <si>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</si>
  <si>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</si>
  <si>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</si>
  <si>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</si>
  <si>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</si>
  <si>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</si>
  <si>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</si>
  <si>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</si>
  <si>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</si>
  <si>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</si>
  <si>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</si>
  <si>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</si>
  <si>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</si>
  <si>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</si>
  <si>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</si>
  <si>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</si>
  <si>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</si>
  <si>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</si>
  <si>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</si>
  <si>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</si>
  <si>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</si>
  <si>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</si>
  <si>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</si>
  <si>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</si>
  <si>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</si>
  <si>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</si>
  <si>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</si>
  <si>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</si>
  <si>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</si>
  <si>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</si>
  <si>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</si>
  <si>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</si>
  <si>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</si>
  <si>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</si>
  <si>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</si>
  <si>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</si>
  <si>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</si>
  <si>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</si>
  <si>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</si>
  <si>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</si>
  <si>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</si>
  <si>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</si>
  <si>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</si>
  <si>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</si>
  <si>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</si>
  <si>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</si>
  <si>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</si>
  <si>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</si>
  <si>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</si>
  <si>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</si>
  <si>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</si>
  <si>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</si>
  <si>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</si>
  <si>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</si>
  <si>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</si>
  <si>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</si>
  <si>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</si>
  <si>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</si>
  <si>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</si>
  <si>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</si>
  <si>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</si>
  <si>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</si>
  <si>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</si>
  <si>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</si>
  <si>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</si>
  <si>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</si>
  <si>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</si>
  <si>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</si>
  <si>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</si>
  <si>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</si>
  <si>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</si>
  <si>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</si>
  <si>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</si>
  <si>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</si>
  <si>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</si>
  <si>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</si>
  <si>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</si>
  <si>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</si>
  <si>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</si>
  <si>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</si>
  <si>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</si>
  <si>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</si>
  <si>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</si>
  <si>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</si>
  <si>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</si>
  <si>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</si>
  <si>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</si>
  <si>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</si>
  <si>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</si>
  <si>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</si>
  <si>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</si>
  <si>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</si>
  <si>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</si>
  <si>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</si>
  <si>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</si>
  <si>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</si>
  <si>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</si>
  <si>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</si>
  <si>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</si>
  <si>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</si>
  <si>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</si>
  <si>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</si>
  <si>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</si>
  <si>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</si>
  <si>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</si>
  <si>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</si>
  <si>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</si>
  <si>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</si>
  <si>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</si>
  <si>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</si>
  <si>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</si>
  <si>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</si>
  <si>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</si>
  <si>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</si>
  <si>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</si>
  <si>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</si>
  <si>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</si>
  <si>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</si>
  <si>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</si>
  <si>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</si>
  <si>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</si>
  <si>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</si>
  <si>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</si>
  <si>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</si>
  <si>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</si>
  <si>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</si>
  <si>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</si>
  <si>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</si>
  <si>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</si>
  <si>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</si>
  <si>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</si>
  <si>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</si>
  <si>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</si>
  <si>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</si>
  <si>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</si>
  <si>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</si>
  <si>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</si>
  <si>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</si>
  <si>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</si>
  <si>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</si>
  <si>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</si>
  <si>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</si>
  <si>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</si>
  <si>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</si>
  <si>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</si>
  <si>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</si>
  <si>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</si>
  <si>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</si>
  <si>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</si>
  <si>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</si>
  <si>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</si>
  <si>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</si>
  <si>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</si>
  <si>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</si>
  <si>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</si>
  <si>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</si>
  <si>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</si>
  <si>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</si>
  <si>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</si>
  <si>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</si>
  <si>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</si>
  <si>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</si>
  <si>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</si>
  <si>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</si>
  <si>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</si>
  <si>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</si>
  <si>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</si>
  <si>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</si>
  <si>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</si>
  <si>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</si>
  <si>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</si>
  <si>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</si>
  <si>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</si>
  <si>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</si>
  <si>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</si>
  <si>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</si>
  <si>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</si>
  <si>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</si>
  <si>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</si>
  <si>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</si>
  <si>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</si>
  <si>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</si>
  <si>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</si>
  <si>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</si>
  <si>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</si>
  <si>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</si>
  <si>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</si>
  <si>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</si>
  <si>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</si>
  <si>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</si>
  <si>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</si>
  <si>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</si>
  <si>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</si>
  <si>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</si>
  <si>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</si>
  <si>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</si>
  <si>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</si>
  <si>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</si>
  <si>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</si>
  <si>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</si>
  <si>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</si>
  <si>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</si>
  <si>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</si>
  <si>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</si>
  <si>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</si>
  <si>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</si>
  <si>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</si>
  <si>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</si>
  <si>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</si>
  <si>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</si>
  <si>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</si>
  <si>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</si>
  <si>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</si>
  <si>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</si>
  <si>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</si>
  <si>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</si>
  <si>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</si>
  <si>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</si>
  <si>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</si>
  <si>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</si>
  <si>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</si>
  <si>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</si>
  <si>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</si>
  <si>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</si>
  <si>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</si>
  <si>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</si>
  <si>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</si>
  <si>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</si>
  <si>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</si>
  <si>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</si>
  <si>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</si>
  <si>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</si>
  <si>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</si>
  <si>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</si>
  <si>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</si>
  <si>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</si>
  <si>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</si>
  <si>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</si>
  <si>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</si>
  <si>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</si>
  <si>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</si>
  <si>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</si>
  <si>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</si>
  <si>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</si>
  <si>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</si>
  <si>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</si>
  <si>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</si>
  <si>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</si>
  <si>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</si>
  <si>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</si>
  <si>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</si>
  <si>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</si>
  <si>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</si>
  <si>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</si>
  <si>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</si>
  <si>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</si>
  <si>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</si>
  <si>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</si>
  <si>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</si>
  <si>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</si>
  <si>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</si>
  <si>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</si>
  <si>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</si>
  <si>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</si>
  <si>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</si>
  <si>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</si>
  <si>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</si>
  <si>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</si>
  <si>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</si>
  <si>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</si>
  <si>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</si>
  <si>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</si>
  <si>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</si>
  <si>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</si>
  <si>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</si>
  <si>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</si>
  <si>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</si>
  <si>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</si>
  <si>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</si>
  <si>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</si>
  <si>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</si>
  <si>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</si>
  <si>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</si>
  <si>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</si>
  <si>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</si>
  <si>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</si>
  <si>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</si>
  <si>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</si>
  <si>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</si>
  <si>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</si>
  <si>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</si>
  <si>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</si>
  <si>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</si>
  <si>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</si>
  <si>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</si>
  <si>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</si>
  <si>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</si>
  <si>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</si>
  <si>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</si>
  <si>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</si>
  <si>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</si>
  <si>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</si>
  <si>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</si>
  <si>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</si>
  <si>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</si>
  <si>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</si>
  <si>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</si>
  <si>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</si>
  <si>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</si>
  <si>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</si>
  <si>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</si>
  <si>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</si>
  <si>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</si>
  <si>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</si>
  <si>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</si>
  <si>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</si>
  <si>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</si>
  <si>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</si>
  <si>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</si>
  <si>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</si>
  <si>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</si>
  <si>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</si>
  <si>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</si>
  <si>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</si>
  <si>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</si>
  <si>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</si>
  <si>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</si>
  <si>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</si>
  <si>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</si>
  <si>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</si>
  <si>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</si>
  <si>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</si>
  <si>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</si>
  <si>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</si>
  <si>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</si>
  <si>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</si>
  <si>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</si>
  <si>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</si>
  <si>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</si>
  <si>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</si>
  <si>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</si>
  <si>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</si>
  <si>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</si>
  <si>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</si>
  <si>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</si>
  <si>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</si>
  <si>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</si>
  <si>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</si>
  <si>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</si>
  <si>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</si>
  <si>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</si>
  <si>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</si>
  <si>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</si>
  <si>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</si>
  <si>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</si>
  <si>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</si>
  <si>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</si>
  <si>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</si>
  <si>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</si>
  <si>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</si>
  <si>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</si>
  <si>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</si>
  <si>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</si>
  <si>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</si>
  <si>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</si>
  <si>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</si>
  <si>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</si>
  <si>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</si>
  <si>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</si>
  <si>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</si>
  <si>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</si>
  <si>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</si>
  <si>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</si>
  <si>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</si>
  <si>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</si>
  <si>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</si>
  <si>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</si>
  <si>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</si>
  <si>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</si>
  <si>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</si>
  <si>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</si>
  <si>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</si>
  <si>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</si>
  <si>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</si>
  <si>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</si>
  <si>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</si>
  <si>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</si>
  <si>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</si>
  <si>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</si>
  <si>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</si>
  <si>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</si>
  <si>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</si>
  <si>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</si>
  <si>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</si>
  <si>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</si>
  <si>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</si>
  <si>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</si>
  <si>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</si>
  <si>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</si>
  <si>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</si>
  <si>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</si>
  <si>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</si>
  <si>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</si>
  <si>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</si>
  <si>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</si>
  <si>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</si>
  <si>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</si>
  <si>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</si>
  <si>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</si>
  <si>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</si>
  <si>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</si>
  <si>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</si>
  <si>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</si>
  <si>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</si>
  <si>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</si>
  <si>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</si>
  <si>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</si>
  <si>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</si>
  <si>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</si>
  <si>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</si>
  <si>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</si>
  <si>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</si>
  <si>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</si>
  <si>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</si>
  <si>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</si>
  <si>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</si>
  <si>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</si>
  <si>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</si>
  <si>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</si>
  <si>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</si>
  <si>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</si>
  <si>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</si>
  <si>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</si>
  <si>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</si>
  <si>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</si>
  <si>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</si>
  <si>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</si>
  <si>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</si>
  <si>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</si>
  <si>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</si>
  <si>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</si>
  <si>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</si>
  <si>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</si>
  <si>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</si>
  <si>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</si>
  <si>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</si>
  <si>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</si>
  <si>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</si>
  <si>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</si>
  <si>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</si>
  <si>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</si>
  <si>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</si>
  <si>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</si>
  <si>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</si>
  <si>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</si>
  <si>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</si>
  <si>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</si>
  <si>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</si>
  <si>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</si>
  <si>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</si>
  <si>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</si>
  <si>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</si>
  <si>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</si>
  <si>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</si>
  <si>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</si>
  <si>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</si>
  <si>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</si>
  <si>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</si>
  <si>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</si>
  <si>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</si>
  <si>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</si>
  <si>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</si>
  <si>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</si>
  <si>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</si>
  <si>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</si>
  <si>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</si>
  <si>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</si>
  <si>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</si>
  <si>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</si>
  <si>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</si>
  <si>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</si>
  <si>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</si>
  <si>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</si>
  <si>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</si>
  <si>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</si>
  <si>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</si>
  <si>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</si>
  <si>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</si>
  <si>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</si>
  <si>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</si>
  <si>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</si>
  <si>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</si>
  <si>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</si>
  <si>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</si>
  <si>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</si>
  <si>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</si>
  <si>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</si>
  <si>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</si>
  <si>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</si>
  <si>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</si>
  <si>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</si>
  <si>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</si>
  <si>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</si>
  <si>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</si>
  <si>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</si>
  <si>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</si>
  <si>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</si>
  <si>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</si>
  <si>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</si>
  <si>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</si>
  <si>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</si>
  <si>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</si>
  <si>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</si>
  <si>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</si>
  <si>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</si>
  <si>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</si>
  <si>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</si>
  <si>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</si>
  <si>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</si>
  <si>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</si>
  <si>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</si>
  <si>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</si>
  <si>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</si>
  <si>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</si>
  <si>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</si>
  <si>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</si>
  <si>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</si>
  <si>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</si>
  <si>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</si>
  <si>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</si>
  <si>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</si>
  <si>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</si>
  <si>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</si>
  <si>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</si>
  <si>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</si>
  <si>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</si>
  <si>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</si>
  <si>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</si>
  <si>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</si>
  <si>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</si>
  <si>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</si>
  <si>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</si>
  <si>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</si>
  <si>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</si>
  <si>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</si>
  <si>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</si>
  <si>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</si>
  <si>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</si>
  <si>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</si>
  <si>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</si>
  <si>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</si>
  <si>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</si>
  <si>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</si>
  <si>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</si>
  <si>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</si>
  <si>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</si>
  <si>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</si>
  <si>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</si>
  <si>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</si>
  <si>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</si>
  <si>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</si>
  <si>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</si>
  <si>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</si>
  <si>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</si>
  <si>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</si>
  <si>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</si>
  <si>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</si>
  <si>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</si>
  <si>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</si>
  <si>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</si>
  <si>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</si>
  <si>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</si>
  <si>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</si>
  <si>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</si>
  <si>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</si>
  <si>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</si>
  <si>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</si>
  <si>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</si>
  <si>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</si>
  <si>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</si>
  <si>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</si>
  <si>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</si>
  <si>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</si>
  <si>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</si>
  <si>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</si>
  <si>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</si>
  <si>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</si>
  <si>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</si>
  <si>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</si>
  <si>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</si>
  <si>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</si>
  <si>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</si>
  <si>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</si>
  <si>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</si>
  <si>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</si>
  <si>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</si>
  <si>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</si>
  <si>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</si>
  <si>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</si>
  <si>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</si>
  <si>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</si>
  <si>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</si>
  <si>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</si>
  <si>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</si>
  <si>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</si>
  <si>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</si>
  <si>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</si>
  <si>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</si>
  <si>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</si>
  <si>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</si>
  <si>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</si>
  <si>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</si>
  <si>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</si>
  <si>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</si>
  <si>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</si>
  <si>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</si>
  <si>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</si>
  <si>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</si>
  <si>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</si>
  <si>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</si>
  <si>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</si>
  <si>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</si>
  <si>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</si>
  <si>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</si>
  <si>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</si>
  <si>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</si>
  <si>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</si>
  <si>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</si>
  <si>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</si>
  <si>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</si>
  <si>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</si>
  <si>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</si>
  <si>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</si>
  <si>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</si>
  <si>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</si>
  <si>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</si>
  <si>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</si>
  <si>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</si>
  <si>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</si>
  <si>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</si>
  <si>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</si>
  <si>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</si>
  <si>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</si>
  <si>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</si>
  <si>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</si>
  <si>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</si>
  <si>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</si>
  <si>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</si>
  <si>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</si>
  <si>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</si>
  <si>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</si>
  <si>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</si>
  <si>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</si>
  <si>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</si>
  <si>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</si>
  <si>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</si>
  <si>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</si>
  <si>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</si>
  <si>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</si>
  <si>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</si>
  <si>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</si>
  <si>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</si>
  <si>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</si>
  <si>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</si>
  <si>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</si>
  <si>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</si>
  <si>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</si>
  <si>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</si>
  <si>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</si>
  <si>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</si>
  <si>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</si>
  <si>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</si>
  <si>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</si>
  <si>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</si>
  <si>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</si>
  <si>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</si>
  <si>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</si>
  <si>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</si>
  <si>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</si>
  <si>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</si>
  <si>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</si>
  <si>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</si>
  <si>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</si>
  <si>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</si>
  <si>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</si>
  <si>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</si>
  <si>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</si>
  <si>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</si>
  <si>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</si>
  <si>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</si>
  <si>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</si>
  <si>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</si>
  <si>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</si>
  <si>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</si>
  <si>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</si>
  <si>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</si>
  <si>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</si>
  <si>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</si>
  <si>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</si>
  <si>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</si>
  <si>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</si>
  <si>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</si>
  <si>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</si>
  <si>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</si>
  <si>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</si>
  <si>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</si>
  <si>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</si>
  <si>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</si>
  <si>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</si>
  <si>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</si>
  <si>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</si>
  <si>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</si>
  <si>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</si>
  <si>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</si>
  <si>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</si>
  <si>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</si>
  <si>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</si>
  <si>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</si>
  <si>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</si>
  <si>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</si>
  <si>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</si>
  <si>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</si>
  <si>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</si>
  <si>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</si>
  <si>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</si>
  <si>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</si>
  <si>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</si>
  <si>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</si>
  <si>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</si>
  <si>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</si>
  <si>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</si>
  <si>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</si>
  <si>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</si>
  <si>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</si>
  <si>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</si>
  <si>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</si>
  <si>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</si>
  <si>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</si>
  <si>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</si>
  <si>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</si>
  <si>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</si>
  <si>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</si>
  <si>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</si>
  <si>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</si>
  <si>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</si>
  <si>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</si>
  <si>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</si>
  <si>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</si>
  <si>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</si>
  <si>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</si>
  <si>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</si>
  <si>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</si>
  <si>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</si>
  <si>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</si>
  <si>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</si>
  <si>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</si>
  <si>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</si>
  <si>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</si>
  <si>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</si>
  <si>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</si>
  <si>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</si>
  <si>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</si>
  <si>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</si>
  <si>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</si>
  <si>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</si>
  <si>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</si>
  <si>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</si>
  <si>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</si>
  <si>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</si>
  <si>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</si>
  <si>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</si>
  <si>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</si>
  <si>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</si>
  <si>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</si>
  <si>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</si>
  <si>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</si>
  <si>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</si>
  <si>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</si>
  <si>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</si>
  <si>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</si>
  <si>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</si>
  <si>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</si>
  <si>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</si>
  <si>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</si>
  <si>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</si>
  <si>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</si>
  <si>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</si>
  <si>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</si>
  <si>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</si>
  <si>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</si>
  <si>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</si>
  <si>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</si>
  <si>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</si>
  <si>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</si>
  <si>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</si>
  <si>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</si>
  <si>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</si>
  <si>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</si>
  <si>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</si>
  <si>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</si>
  <si>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</si>
  <si>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</si>
  <si>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</si>
  <si>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</si>
  <si>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</si>
  <si>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</si>
  <si>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</si>
  <si>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</si>
  <si>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</si>
  <si>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</si>
  <si>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</si>
  <si>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</si>
  <si>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</si>
  <si>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</si>
  <si>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</si>
  <si>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</si>
  <si>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</si>
  <si>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</si>
  <si>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</si>
  <si>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</si>
  <si>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</si>
  <si>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</si>
  <si>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</si>
  <si>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</si>
  <si>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</si>
  <si>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</si>
  <si>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</si>
  <si>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</si>
  <si>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</si>
  <si>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</si>
  <si>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</si>
  <si>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</si>
  <si>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</si>
  <si>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</si>
  <si>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</si>
  <si>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</si>
  <si>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</si>
  <si>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</si>
  <si>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</si>
  <si>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</si>
  <si>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</si>
  <si>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</si>
  <si>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</si>
  <si>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</si>
  <si>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</si>
  <si>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</si>
  <si>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</si>
  <si>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</si>
  <si>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</si>
  <si>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</si>
  <si>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</si>
  <si>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</si>
  <si>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</si>
  <si>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</si>
  <si>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</si>
  <si>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</si>
  <si>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</si>
  <si>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</si>
  <si>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</si>
  <si>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</si>
  <si>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</si>
  <si>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</si>
  <si>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</si>
  <si>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</si>
  <si>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</si>
  <si>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</si>
  <si>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</si>
  <si>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</si>
  <si>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</si>
  <si>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</si>
  <si>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</si>
  <si>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</si>
  <si>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</si>
  <si>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</si>
  <si>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</si>
  <si>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</si>
  <si>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</si>
  <si>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</si>
  <si>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</si>
  <si>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</si>
  <si>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</si>
  <si>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</si>
  <si>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</si>
  <si>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</si>
  <si>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</si>
  <si>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</si>
  <si>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</si>
  <si>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</si>
  <si>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</si>
  <si>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</si>
  <si>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</si>
  <si>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</si>
  <si>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</si>
  <si>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</si>
  <si>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</si>
  <si>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</si>
  <si>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</si>
  <si>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</si>
  <si>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</si>
  <si>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</si>
  <si>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</si>
  <si>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</si>
  <si>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</si>
  <si>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</si>
  <si>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</si>
  <si>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</si>
  <si>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</si>
  <si>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</si>
  <si>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</si>
  <si>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</si>
  <si>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</si>
  <si>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</si>
  <si>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</si>
  <si>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</si>
  <si>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</si>
  <si>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</si>
  <si>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</si>
  <si>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</si>
  <si>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</si>
  <si>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</si>
  <si>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</si>
  <si>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</si>
  <si>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</si>
  <si>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</si>
  <si>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</si>
  <si>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</si>
  <si>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</si>
  <si>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</si>
  <si>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</si>
  <si>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</si>
  <si>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</si>
  <si>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</si>
  <si>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</si>
  <si>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</si>
  <si>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</si>
  <si>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</si>
  <si>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</si>
  <si>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</si>
  <si>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</si>
  <si>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</si>
  <si>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</si>
  <si>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</si>
  <si>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</si>
  <si>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</si>
  <si>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</si>
  <si>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</si>
  <si>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</si>
  <si>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</si>
  <si>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</si>
  <si>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</si>
  <si>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</si>
  <si>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</si>
  <si>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</si>
  <si>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</si>
  <si>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</si>
  <si>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</si>
  <si>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</si>
  <si>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</si>
  <si>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</si>
  <si>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</si>
  <si>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</si>
  <si>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</si>
  <si>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</si>
  <si>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</si>
  <si>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</si>
  <si>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</si>
  <si>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</si>
  <si>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</si>
  <si>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</si>
  <si>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</si>
  <si>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</si>
  <si>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</si>
  <si>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</si>
  <si>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</si>
  <si>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</si>
  <si>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</si>
  <si>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</si>
  <si>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</si>
  <si>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</si>
  <si>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</si>
  <si>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</si>
  <si>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</si>
  <si>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</si>
  <si>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</si>
  <si>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</si>
  <si>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</si>
  <si>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</si>
  <si>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</si>
  <si>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</si>
  <si>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</si>
  <si>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</si>
  <si>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</si>
  <si>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</si>
  <si>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</si>
  <si>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</si>
  <si>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</si>
  <si>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</si>
  <si>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</si>
  <si>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</si>
  <si>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</si>
  <si>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</si>
  <si>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</si>
  <si>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</si>
  <si>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</si>
  <si>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</si>
  <si>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</si>
  <si>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</si>
  <si>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</si>
  <si>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</si>
  <si>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</si>
  <si>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</si>
  <si>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</si>
  <si>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</si>
  <si>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</si>
  <si>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</si>
  <si>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</si>
  <si>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</si>
  <si>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</si>
  <si>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</si>
  <si>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</si>
  <si>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</si>
  <si>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</si>
  <si>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</si>
  <si>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</si>
  <si>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</si>
  <si>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</si>
  <si>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</si>
  <si>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</si>
  <si>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</si>
  <si>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</si>
  <si>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</si>
  <si>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</si>
  <si>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</si>
  <si>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</si>
  <si>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</si>
  <si>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</si>
  <si>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</si>
  <si>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</si>
  <si>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</si>
  <si>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</si>
  <si>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</si>
  <si>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</si>
  <si>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</si>
  <si>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</si>
  <si>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</si>
  <si>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</si>
  <si>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</si>
  <si>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</si>
  <si>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</si>
  <si>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</si>
  <si>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</si>
  <si>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</si>
  <si>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</si>
  <si>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</si>
  <si>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</si>
  <si>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</si>
  <si>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</si>
  <si>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</si>
  <si>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</si>
  <si>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</si>
  <si>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</si>
  <si>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</si>
  <si>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</si>
  <si>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</si>
  <si>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</si>
  <si>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</si>
  <si>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</si>
  <si>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</si>
  <si>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</si>
  <si>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</si>
  <si>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</si>
  <si>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</si>
  <si>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</si>
  <si>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</si>
  <si>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</si>
  <si>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</si>
  <si>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</si>
  <si>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</si>
  <si>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</si>
  <si>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</si>
  <si>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</si>
  <si>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</si>
  <si>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</si>
  <si>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</si>
  <si>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</si>
  <si>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</si>
  <si>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</si>
  <si>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</si>
  <si>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</si>
  <si>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</si>
  <si>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</si>
  <si>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</si>
  <si>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</si>
  <si>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</si>
  <si>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</si>
  <si>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</si>
  <si>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</si>
  <si>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</si>
  <si>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</si>
  <si>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</si>
  <si>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</si>
  <si>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</si>
  <si>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</si>
  <si>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</si>
  <si>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</si>
  <si>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</si>
  <si>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</si>
  <si>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</si>
  <si>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</si>
  <si>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</si>
  <si>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</si>
  <si>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</si>
  <si>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</si>
  <si>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</si>
  <si>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</si>
  <si>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</si>
  <si>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</si>
  <si>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</si>
  <si>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</si>
  <si>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</si>
  <si>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</si>
  <si>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</si>
  <si>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</si>
  <si>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</si>
  <si>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</si>
  <si>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</si>
  <si>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</si>
  <si>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</si>
  <si>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</si>
  <si>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</si>
  <si>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</si>
  <si>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</si>
  <si>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</si>
  <si>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</si>
  <si>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</si>
  <si>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</si>
  <si>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</si>
  <si>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</si>
  <si>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</si>
  <si>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</si>
  <si>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</si>
  <si>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</si>
  <si>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</si>
  <si>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</si>
  <si>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</si>
  <si>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</si>
  <si>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</si>
  <si>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</si>
  <si>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</si>
  <si>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</si>
  <si>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</si>
  <si>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</si>
  <si>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</si>
  <si>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</si>
  <si>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</si>
  <si>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</si>
  <si>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</si>
  <si>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</si>
  <si>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</si>
  <si>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</si>
  <si>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</si>
  <si>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</si>
  <si>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</si>
  <si>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</si>
  <si>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</si>
  <si>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</si>
  <si>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</si>
  <si>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</si>
  <si>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</si>
  <si>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</si>
  <si>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</si>
  <si>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</si>
  <si>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</si>
  <si>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</si>
  <si>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</si>
  <si>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</si>
  <si>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</si>
  <si>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</si>
  <si>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</si>
  <si>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</si>
  <si>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</si>
  <si>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</si>
  <si>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</si>
  <si>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</si>
  <si>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</si>
  <si>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</si>
  <si>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</si>
  <si>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</si>
  <si>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</si>
  <si>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</si>
  <si>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</si>
  <si>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</si>
  <si>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</si>
  <si>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</si>
  <si>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</si>
  <si>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</si>
  <si>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</si>
  <si>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</si>
  <si>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</si>
  <si>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</si>
  <si>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</si>
  <si>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</si>
  <si>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</si>
  <si>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</si>
  <si>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</si>
  <si>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</si>
  <si>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</si>
  <si>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</si>
  <si>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</si>
  <si>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</si>
  <si>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</si>
  <si>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</si>
  <si>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</si>
  <si>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</si>
  <si>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</si>
  <si>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</si>
  <si>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</si>
  <si>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</si>
  <si>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</si>
  <si>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</si>
  <si>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</si>
  <si>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</si>
  <si>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</si>
  <si>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</si>
  <si>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</si>
  <si>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</si>
  <si>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</si>
  <si>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</si>
  <si>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</si>
  <si>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</si>
  <si>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</si>
  <si>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</si>
  <si>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</si>
  <si>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</si>
  <si>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</si>
  <si>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</si>
  <si>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</si>
  <si>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</si>
  <si>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</si>
  <si>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</si>
  <si>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</si>
  <si>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</si>
  <si>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</si>
  <si>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</si>
  <si>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</si>
  <si>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</si>
  <si>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</si>
  <si>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</si>
  <si>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</si>
  <si>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</si>
  <si>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</si>
  <si>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</si>
  <si>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</si>
  <si>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</si>
  <si>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</si>
  <si>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</si>
  <si>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</si>
  <si>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</si>
  <si>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</si>
  <si>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</si>
  <si>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</si>
  <si>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</si>
  <si>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</si>
  <si>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</si>
  <si>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</si>
  <si>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</si>
  <si>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</si>
  <si>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</si>
  <si>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</si>
  <si>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</si>
  <si>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</si>
  <si>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</si>
  <si>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</si>
  <si>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</si>
  <si>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</si>
  <si>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</si>
  <si>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</si>
  <si>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</si>
  <si>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</si>
  <si>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</si>
  <si>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</si>
  <si>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</si>
  <si>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</si>
  <si>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</si>
  <si>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</si>
  <si>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</si>
  <si>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</si>
  <si>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</si>
  <si>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</si>
  <si>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</si>
  <si>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</si>
  <si>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</si>
  <si>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</si>
  <si>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</si>
  <si>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</si>
  <si>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</si>
  <si>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</si>
  <si>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</si>
  <si>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</si>
  <si>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</si>
  <si>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</si>
  <si>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</si>
  <si>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</si>
  <si>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</si>
  <si>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</si>
  <si>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</si>
  <si>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</si>
  <si>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</si>
  <si>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</si>
  <si>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</si>
  <si>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</si>
  <si>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</si>
  <si>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</si>
  <si>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</si>
  <si>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</si>
  <si>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</si>
  <si>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</si>
  <si>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</si>
  <si>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</si>
  <si>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</si>
  <si>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</si>
  <si>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</si>
  <si>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</si>
  <si>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</si>
  <si>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</si>
  <si>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</si>
  <si>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</si>
  <si>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</si>
  <si>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</si>
  <si>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</si>
  <si>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</si>
  <si>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</si>
  <si>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</si>
  <si>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</si>
  <si>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</si>
  <si>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</si>
  <si>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</si>
  <si>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</si>
  <si>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</si>
  <si>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</si>
  <si>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</si>
  <si>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</si>
  <si>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</si>
  <si>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</si>
  <si>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</si>
  <si>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</si>
  <si>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</si>
  <si>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</si>
  <si>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</si>
  <si>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</si>
  <si>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</si>
  <si>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</si>
  <si>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</si>
  <si>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</si>
  <si>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</si>
  <si>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</si>
  <si>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</si>
  <si>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</si>
  <si>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</si>
  <si>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</si>
  <si>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</si>
  <si>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</si>
  <si>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</si>
  <si>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</si>
  <si>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</si>
  <si>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</si>
  <si>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</si>
  <si>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</si>
  <si>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</si>
  <si>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</si>
  <si>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</si>
  <si>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</si>
  <si>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</si>
  <si>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</si>
  <si>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</si>
  <si>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</si>
  <si>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</si>
  <si>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</si>
  <si>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</si>
  <si>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</si>
  <si>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</si>
  <si>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</si>
  <si>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</si>
  <si>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</si>
  <si>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</si>
  <si>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</si>
  <si>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</si>
  <si>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</si>
  <si>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</si>
  <si>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</si>
  <si>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</si>
  <si>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</si>
  <si>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</si>
  <si>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</si>
  <si>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</si>
  <si>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</si>
  <si>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</si>
  <si>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</si>
  <si>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</si>
  <si>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</si>
  <si>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</si>
  <si>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</si>
  <si>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</si>
  <si>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</si>
  <si>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</si>
  <si>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</si>
  <si>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</si>
  <si>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</si>
  <si>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</si>
  <si>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</si>
  <si>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</si>
  <si>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</si>
  <si>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</si>
  <si>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</si>
  <si>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</si>
  <si>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</si>
  <si>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</si>
  <si>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</si>
  <si>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</si>
  <si>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</si>
  <si>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</si>
  <si>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</si>
  <si>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</si>
  <si>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</si>
  <si>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</si>
  <si>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</si>
  <si>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</si>
  <si>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</si>
  <si>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</si>
  <si>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</si>
  <si>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</si>
  <si>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</si>
  <si>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</si>
  <si>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</si>
  <si>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</si>
  <si>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</si>
  <si>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</si>
  <si>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</si>
  <si>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</si>
  <si>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</si>
  <si>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</si>
  <si>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</si>
  <si>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</si>
  <si>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</si>
  <si>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</si>
  <si>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</si>
  <si>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</si>
  <si>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</si>
  <si>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</si>
  <si>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</si>
  <si>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</si>
  <si>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</si>
  <si>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</si>
  <si>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</si>
  <si>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</si>
  <si>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</si>
  <si>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</si>
  <si>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</si>
  <si>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</si>
  <si>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</si>
  <si>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</si>
  <si>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</si>
  <si>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</si>
  <si>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</si>
  <si>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</si>
  <si>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</si>
  <si>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</si>
  <si>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</si>
  <si>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</si>
  <si>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</si>
  <si>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</si>
  <si>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</si>
  <si>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</si>
  <si>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</si>
  <si>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</si>
  <si>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</si>
  <si>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</si>
  <si>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</si>
  <si>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</si>
  <si>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</si>
  <si>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</si>
  <si>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</si>
  <si>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</si>
  <si>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</si>
  <si>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</si>
  <si>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</si>
  <si>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</si>
  <si>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</si>
  <si>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</si>
  <si>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</si>
  <si>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</si>
  <si>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</si>
  <si>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</si>
  <si>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</si>
  <si>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</si>
  <si>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</si>
  <si>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</si>
  <si>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</si>
  <si>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</si>
  <si>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</si>
  <si>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</si>
  <si>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</si>
  <si>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</si>
  <si>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</si>
  <si>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</si>
  <si>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</si>
  <si>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</si>
  <si>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</si>
  <si>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</si>
  <si>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</si>
  <si>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</si>
  <si>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</si>
  <si>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</si>
  <si>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</si>
  <si>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</si>
  <si>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</si>
  <si>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</si>
  <si>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</si>
  <si>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</si>
  <si>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</si>
  <si>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</si>
  <si>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</si>
  <si>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</si>
  <si>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</si>
  <si>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</si>
  <si>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</si>
  <si>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</si>
  <si>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</si>
  <si>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</si>
  <si>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</si>
  <si>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</si>
  <si>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</si>
  <si>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</si>
  <si>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</si>
  <si>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</si>
  <si>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</si>
  <si>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</si>
  <si>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</si>
  <si>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</si>
  <si>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</si>
  <si>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</si>
  <si>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</si>
  <si>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</si>
  <si>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</si>
  <si>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</si>
  <si>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</si>
  <si>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</si>
  <si>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</si>
  <si>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</si>
  <si>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</si>
  <si>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</si>
  <si>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</si>
  <si>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</si>
  <si>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</si>
  <si>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</si>
  <si>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</si>
  <si>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</si>
  <si>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</si>
  <si>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</si>
  <si>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</si>
  <si>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</si>
  <si>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</si>
  <si>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</si>
  <si>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</si>
  <si>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</si>
  <si>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</si>
  <si>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</si>
  <si>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</si>
  <si>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</si>
  <si>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</si>
  <si>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</si>
  <si>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</si>
  <si>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</si>
  <si>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</si>
  <si>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</si>
  <si>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</si>
  <si>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</si>
  <si>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</si>
  <si>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</si>
  <si>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</si>
  <si>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</si>
  <si>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</si>
  <si>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</si>
  <si>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</si>
  <si>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</si>
  <si>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</si>
  <si>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</si>
  <si>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</si>
  <si>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</si>
  <si>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</si>
  <si>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</si>
  <si>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</si>
  <si>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</si>
  <si>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</si>
  <si>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</si>
  <si>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</si>
  <si>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</si>
  <si>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</si>
  <si>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</si>
  <si>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</si>
  <si>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</si>
  <si>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</si>
  <si>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</si>
  <si>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</si>
  <si>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</si>
  <si>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</si>
  <si>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</si>
  <si>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</si>
  <si>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</si>
  <si>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</si>
  <si>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</si>
  <si>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</si>
  <si>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</si>
  <si>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</si>
  <si>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</si>
  <si>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</si>
  <si>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</si>
  <si>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</si>
  <si>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</si>
  <si>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</si>
  <si>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</si>
  <si>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</si>
  <si>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</si>
  <si>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</si>
  <si>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</si>
  <si>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</si>
  <si>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</si>
  <si>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</si>
  <si>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</si>
  <si>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</si>
  <si>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</si>
  <si>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</si>
  <si>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</si>
  <si>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</si>
  <si>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</si>
  <si>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</si>
  <si>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</si>
  <si>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</si>
  <si>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</si>
  <si>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</si>
  <si>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</si>
  <si>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</si>
  <si>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</si>
  <si>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</si>
  <si>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</si>
  <si>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</si>
  <si>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</si>
  <si>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</si>
  <si>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</si>
  <si>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</si>
  <si>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</si>
  <si>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</si>
  <si>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</si>
  <si>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</si>
  <si>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</si>
  <si>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</si>
  <si>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</si>
  <si>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</si>
  <si>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</si>
  <si>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</si>
  <si>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</si>
  <si>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</si>
  <si>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</si>
  <si>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</si>
  <si>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</si>
  <si>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</si>
  <si>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</si>
  <si>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</si>
  <si>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</si>
  <si>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</si>
  <si>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</si>
  <si>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</si>
  <si>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</si>
  <si>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</si>
  <si>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</si>
  <si>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</si>
  <si>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</si>
  <si>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</si>
  <si>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</si>
  <si>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</si>
  <si>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</si>
  <si>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</si>
  <si>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</si>
  <si>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</si>
  <si>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</si>
  <si>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</si>
  <si>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</si>
  <si>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</si>
  <si>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</si>
  <si>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</si>
  <si>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</si>
  <si>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</si>
  <si>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</si>
  <si>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</si>
  <si>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</si>
  <si>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</si>
  <si>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</si>
  <si>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</si>
  <si>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</si>
  <si>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</si>
  <si>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</si>
  <si>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</si>
  <si>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</si>
  <si>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</si>
  <si>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</si>
  <si>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</si>
  <si>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</si>
  <si>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</si>
  <si>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</si>
  <si>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</si>
  <si>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</si>
  <si>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</si>
  <si>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</si>
  <si>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</si>
  <si>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</si>
  <si>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</si>
  <si>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</si>
  <si>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</si>
  <si>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</si>
  <si>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</si>
  <si>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</si>
  <si>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</si>
  <si>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</si>
  <si>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</si>
  <si>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</si>
  <si>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</si>
  <si>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</si>
  <si>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</si>
  <si>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</si>
  <si>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</si>
  <si>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</si>
  <si>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</si>
  <si>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</si>
  <si>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</si>
  <si>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</si>
  <si>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</si>
  <si>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</si>
  <si>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</si>
  <si>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</si>
  <si>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</si>
  <si>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</si>
  <si>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</si>
  <si>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</si>
  <si>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</si>
  <si>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</si>
  <si>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</si>
  <si>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</si>
  <si>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</si>
  <si>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</si>
  <si>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</si>
  <si>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</si>
  <si>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</si>
  <si>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</si>
  <si>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</si>
  <si>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</si>
  <si>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</si>
  <si>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</si>
  <si>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</si>
  <si>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</si>
  <si>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</si>
  <si>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</si>
  <si>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</si>
  <si>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</si>
  <si>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</si>
  <si>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</si>
  <si>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</si>
  <si>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</si>
  <si>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</si>
  <si>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</si>
  <si>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</si>
  <si>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</si>
  <si>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</si>
  <si>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</si>
  <si>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</si>
  <si>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</si>
  <si>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</si>
  <si>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</si>
  <si>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</si>
  <si>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</si>
  <si>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</si>
  <si>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</si>
  <si>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</si>
  <si>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</si>
  <si>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</si>
  <si>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</si>
  <si>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</si>
  <si>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</si>
  <si>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</si>
  <si>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</si>
  <si>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</si>
  <si>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</si>
  <si>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</si>
  <si>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</si>
  <si>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</si>
  <si>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</si>
  <si>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</si>
  <si>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</si>
  <si>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</si>
  <si>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</si>
  <si>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</si>
  <si>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</si>
  <si>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</si>
  <si>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</si>
  <si>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</si>
  <si>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</si>
  <si>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</si>
  <si>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</si>
  <si>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</si>
  <si>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</si>
  <si>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</si>
  <si>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</si>
  <si>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</si>
  <si>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</si>
  <si>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</si>
  <si>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</si>
  <si>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</si>
  <si>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</si>
  <si>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</si>
  <si>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</si>
  <si>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</si>
  <si>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</si>
  <si>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</si>
  <si>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</si>
  <si>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</si>
  <si>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</si>
  <si>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</si>
  <si>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</si>
  <si>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</si>
  <si>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</si>
  <si>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</si>
  <si>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</si>
  <si>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</si>
  <si>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</si>
  <si>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</si>
  <si>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</si>
  <si>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</si>
  <si>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</si>
  <si>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</si>
  <si>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</si>
  <si>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</si>
  <si>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</si>
  <si>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</si>
  <si>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</si>
  <si>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</si>
  <si>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</si>
  <si>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</si>
  <si>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</si>
  <si>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</si>
  <si>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</si>
  <si>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</si>
  <si>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</si>
  <si>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</si>
  <si>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</si>
  <si>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</si>
  <si>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</si>
  <si>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</si>
  <si>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</si>
  <si>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</si>
  <si>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</si>
  <si>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</si>
  <si>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</si>
  <si>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</si>
  <si>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</si>
  <si>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</si>
  <si>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</si>
  <si>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</si>
  <si>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</si>
  <si>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</si>
  <si>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</si>
  <si>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</si>
  <si>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</si>
  <si>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</si>
  <si>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</si>
  <si>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</si>
  <si>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</si>
  <si>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</si>
  <si>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</si>
  <si>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</si>
  <si>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</si>
  <si>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</si>
  <si>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</si>
  <si>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</si>
  <si>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</si>
  <si>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</si>
  <si>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</si>
  <si>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</si>
  <si>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</si>
  <si>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</si>
  <si>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</si>
  <si>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</si>
  <si>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</si>
  <si>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</si>
  <si>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</si>
  <si>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</si>
  <si>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</si>
  <si>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</si>
  <si>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</si>
  <si>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</si>
  <si>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</si>
  <si>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</si>
  <si>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</si>
  <si>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</si>
  <si>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</si>
  <si>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</si>
  <si>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</si>
  <si>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</si>
  <si>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</si>
  <si>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</si>
  <si>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</si>
  <si>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</si>
  <si>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</si>
  <si>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</si>
  <si>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</si>
  <si>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</si>
  <si>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</si>
  <si>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</si>
  <si>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</si>
  <si>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</si>
  <si>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</si>
  <si>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</si>
  <si>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</si>
  <si>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</si>
  <si>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</si>
  <si>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</si>
  <si>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</si>
  <si>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</si>
  <si>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</si>
  <si>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</si>
  <si>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</si>
  <si>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</si>
  <si>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</si>
  <si>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</si>
  <si>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</si>
  <si>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</si>
  <si>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</si>
  <si>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</si>
  <si>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</si>
  <si>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</si>
  <si>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</si>
  <si>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</si>
  <si>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</si>
  <si>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</si>
  <si>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</si>
  <si>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</si>
  <si>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</si>
  <si>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</si>
  <si>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</si>
  <si>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</si>
  <si>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</si>
  <si>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</si>
  <si>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</si>
  <si>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</si>
  <si>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</si>
  <si>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</si>
  <si>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</si>
  <si>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</si>
  <si>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</si>
  <si>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</si>
  <si>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</si>
  <si>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</si>
  <si>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</si>
  <si>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</si>
  <si>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</si>
  <si>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</si>
  <si>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</si>
  <si>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</si>
  <si>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</si>
  <si>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</si>
  <si>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</si>
  <si>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</si>
  <si>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</si>
  <si>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</si>
  <si>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</si>
  <si>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</si>
  <si>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</si>
  <si>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</si>
  <si>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</si>
  <si>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</si>
  <si>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</si>
  <si>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</si>
  <si>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</si>
  <si>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</si>
  <si>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</si>
  <si>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</si>
  <si>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</si>
  <si>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</si>
  <si>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</si>
  <si>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</si>
  <si>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</si>
  <si>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</si>
  <si>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</si>
  <si>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</si>
  <si>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</si>
  <si>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</si>
  <si>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</si>
  <si>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</si>
  <si>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</si>
  <si>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</si>
  <si>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</si>
  <si>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</si>
  <si>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</si>
  <si>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</si>
  <si>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</si>
  <si>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</si>
  <si>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</si>
  <si>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</si>
  <si>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</si>
  <si>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</si>
  <si>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</si>
  <si>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</si>
  <si>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</si>
  <si>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</si>
  <si>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</si>
  <si>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</si>
  <si>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</si>
  <si>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</si>
  <si>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</si>
  <si>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</si>
  <si>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</si>
  <si>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</si>
  <si>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</si>
  <si>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</si>
  <si>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</si>
  <si>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</si>
  <si>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</si>
  <si>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</si>
  <si>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</si>
  <si>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</si>
  <si>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</si>
  <si>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</si>
  <si>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</si>
  <si>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</si>
  <si>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</si>
  <si>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</si>
  <si>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</si>
  <si>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</si>
  <si>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</si>
  <si>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</si>
  <si>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</si>
  <si>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</si>
  <si>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</si>
  <si>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</si>
  <si>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</si>
  <si>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</si>
  <si>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</si>
  <si>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</si>
  <si>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</si>
  <si>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</si>
  <si>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</si>
  <si>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</si>
  <si>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</si>
  <si>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</si>
  <si>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</si>
  <si>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</si>
  <si>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</si>
  <si>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</si>
  <si>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</si>
  <si>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</si>
  <si>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</si>
  <si>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</si>
  <si>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</si>
  <si>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</si>
  <si>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</si>
  <si>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</si>
  <si>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</si>
  <si>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</si>
  <si>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</si>
  <si>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</si>
  <si>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</si>
  <si>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</si>
  <si>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</si>
  <si>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</si>
  <si>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</si>
  <si>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</si>
  <si>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</si>
  <si>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</si>
  <si>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</si>
  <si>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</si>
  <si>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</si>
  <si>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</si>
  <si>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</si>
  <si>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</si>
  <si>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</si>
  <si>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</si>
  <si>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</si>
  <si>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</si>
  <si>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</si>
  <si>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</si>
  <si>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</si>
  <si>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</si>
  <si>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</si>
  <si>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</si>
  <si>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</si>
  <si>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</si>
  <si>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</si>
  <si>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</si>
  <si>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</si>
  <si>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</si>
  <si>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</si>
  <si>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</si>
  <si>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</si>
  <si>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</si>
  <si>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</si>
  <si>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</si>
  <si>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</si>
  <si>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</si>
  <si>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</si>
  <si>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</si>
  <si>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</si>
  <si>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</si>
  <si>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</si>
  <si>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</si>
  <si>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</si>
  <si>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</si>
  <si>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</si>
  <si>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</si>
  <si>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</si>
  <si>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</si>
  <si>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</si>
  <si>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</si>
  <si>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</si>
  <si>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</si>
  <si>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</si>
  <si>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</si>
  <si>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</si>
  <si>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</si>
  <si>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</si>
  <si>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</si>
  <si>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</si>
  <si>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</si>
  <si>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</si>
  <si>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</si>
  <si>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</si>
  <si>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</si>
  <si>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</si>
  <si>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</si>
  <si>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</si>
  <si>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</si>
  <si>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</si>
  <si>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</si>
  <si>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</si>
  <si>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</si>
  <si>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</si>
  <si>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</si>
  <si>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</si>
  <si>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</si>
  <si>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</si>
  <si>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</si>
  <si>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</si>
  <si>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</si>
  <si>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</si>
  <si>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</si>
  <si>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</si>
  <si>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</si>
  <si>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</si>
  <si>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</si>
  <si>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</si>
  <si>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</si>
  <si>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</si>
  <si>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</si>
  <si>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</si>
  <si>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</si>
  <si>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</si>
  <si>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</si>
  <si>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</si>
  <si>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</si>
  <si>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</si>
  <si>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</si>
  <si>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</si>
  <si>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</si>
  <si>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</si>
  <si>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</si>
  <si>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</si>
  <si>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</si>
  <si>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</si>
  <si>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</si>
  <si>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</si>
  <si>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</si>
  <si>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</si>
  <si>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</si>
  <si>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</si>
  <si>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</si>
  <si>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</si>
  <si>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</si>
  <si>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</si>
  <si>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</si>
  <si>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</si>
  <si>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</si>
  <si>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</si>
  <si>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</si>
  <si>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</si>
  <si>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</si>
  <si>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</si>
  <si>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</si>
  <si>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</si>
  <si>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</si>
  <si>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</si>
  <si>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</si>
  <si>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</si>
  <si>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</si>
  <si>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</si>
  <si>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</si>
  <si>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</si>
  <si>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</si>
  <si>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</si>
  <si>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</si>
  <si>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</si>
  <si>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</si>
  <si>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</si>
  <si>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</si>
  <si>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</si>
  <si>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</si>
  <si>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</si>
  <si>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</si>
  <si>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</si>
  <si>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</si>
  <si>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</si>
  <si>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</si>
  <si>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</si>
  <si>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</si>
  <si>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</si>
  <si>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</si>
  <si>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</si>
  <si>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</si>
  <si>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</si>
  <si>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</si>
  <si>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</si>
  <si>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</si>
  <si>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</si>
  <si>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</si>
  <si>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</si>
  <si>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</si>
  <si>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</si>
  <si>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</si>
  <si>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</si>
  <si>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</si>
  <si>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</si>
  <si>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</si>
  <si>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</si>
  <si>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</si>
  <si>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</si>
  <si>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</si>
  <si>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</si>
  <si>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</si>
  <si>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</si>
  <si>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</si>
  <si>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</si>
  <si>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</si>
  <si>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</si>
  <si>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</si>
  <si>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</si>
  <si>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</si>
  <si>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</si>
  <si>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</si>
  <si>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</si>
  <si>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</si>
  <si>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</si>
  <si>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</si>
  <si>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</si>
  <si>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</si>
  <si>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</si>
  <si>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</si>
  <si>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</si>
  <si>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</si>
  <si>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</si>
  <si>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</si>
  <si>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</si>
  <si>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</si>
  <si>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</si>
  <si>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</si>
  <si>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</si>
  <si>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</si>
  <si>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</si>
  <si>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</si>
  <si>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</si>
  <si>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</si>
  <si>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</si>
  <si>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</si>
  <si>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</si>
  <si>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</si>
  <si>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</si>
  <si>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</si>
  <si>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</si>
  <si>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</si>
  <si>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</si>
  <si>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</si>
  <si>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</si>
  <si>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</si>
  <si>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</si>
  <si>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</si>
  <si>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</si>
  <si>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</si>
  <si>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</si>
  <si>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</si>
  <si>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</si>
  <si>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</si>
  <si>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</si>
  <si>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</si>
  <si>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</si>
  <si>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</si>
  <si>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</si>
  <si>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</si>
  <si>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</si>
  <si>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</si>
  <si>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</si>
  <si>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</si>
  <si>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</si>
  <si>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</si>
  <si>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</si>
  <si>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</si>
  <si>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</si>
  <si>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</si>
  <si>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</si>
  <si>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</si>
  <si>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</si>
  <si>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</si>
  <si>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</si>
  <si>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</si>
  <si>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</si>
  <si>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</si>
  <si>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</si>
  <si>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</si>
  <si>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</si>
  <si>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</si>
  <si>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</si>
  <si>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</si>
  <si>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</si>
  <si>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</si>
  <si>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</si>
  <si>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</si>
  <si>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</si>
  <si>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</si>
  <si>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</si>
  <si>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</si>
  <si>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</si>
  <si>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</si>
  <si>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</si>
  <si>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</si>
  <si>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</si>
  <si>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</si>
  <si>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</si>
  <si>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</si>
  <si>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</si>
  <si>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</si>
  <si>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</si>
  <si>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</si>
  <si>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</si>
  <si>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</si>
  <si>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</si>
  <si>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</si>
  <si>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</si>
  <si>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</si>
  <si>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</si>
  <si>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</si>
  <si>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</si>
  <si>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</si>
  <si>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</si>
  <si>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</si>
  <si>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</si>
  <si>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</si>
  <si>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</si>
  <si>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</si>
  <si>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</si>
  <si>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</si>
  <si>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</si>
  <si>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</si>
  <si>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</si>
  <si>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</si>
  <si>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</si>
  <si>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</si>
  <si>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</si>
  <si>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</si>
  <si>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</si>
  <si>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</si>
  <si>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</si>
  <si>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</si>
  <si>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</si>
  <si>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</si>
  <si>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</si>
  <si>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</si>
  <si>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</si>
  <si>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</si>
  <si>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</si>
  <si>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</si>
  <si>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</si>
  <si>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</si>
  <si>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</si>
  <si>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</si>
  <si>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</si>
  <si>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</si>
  <si>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</si>
  <si>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</si>
  <si>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</si>
  <si>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</si>
  <si>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</si>
  <si>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</si>
  <si>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</si>
  <si>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</si>
  <si>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</si>
  <si>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</si>
  <si>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</si>
  <si>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</si>
  <si>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</si>
  <si>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</si>
  <si>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</si>
  <si>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</si>
  <si>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</si>
  <si>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</si>
  <si>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</si>
  <si>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</si>
  <si>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</si>
  <si>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</si>
  <si>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</si>
  <si>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</si>
  <si>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</si>
  <si>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</si>
  <si>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</si>
  <si>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</si>
  <si>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</si>
  <si>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</si>
  <si>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</si>
  <si>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</si>
  <si>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</si>
  <si>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</si>
  <si>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</si>
  <si>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</si>
  <si>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</si>
  <si>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</si>
  <si>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</si>
  <si>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</si>
  <si>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</si>
  <si>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</si>
  <si>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</si>
  <si>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</si>
  <si>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</si>
  <si>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</si>
  <si>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</si>
  <si>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</si>
  <si>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</si>
  <si>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</si>
  <si>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</si>
  <si>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</si>
  <si>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</si>
  <si>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</si>
  <si>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</si>
  <si>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</si>
  <si>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</si>
  <si>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</si>
  <si>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</si>
  <si>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</si>
  <si>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</si>
  <si>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</si>
  <si>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</si>
  <si>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</si>
  <si>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</si>
  <si>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</si>
  <si>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</si>
  <si>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</si>
  <si>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</si>
  <si>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</si>
  <si>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</si>
  <si>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</si>
  <si>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</si>
  <si>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</si>
  <si>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</si>
  <si>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</si>
  <si>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</si>
  <si>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</si>
  <si>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</si>
  <si>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</si>
  <si>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</si>
  <si>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</si>
  <si>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</si>
  <si>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</si>
  <si>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</si>
  <si>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</si>
  <si>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</si>
  <si>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</si>
  <si>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</si>
  <si>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</si>
  <si>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</si>
  <si>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</si>
  <si>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</si>
  <si>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</si>
  <si>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</si>
  <si>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</si>
  <si>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</si>
  <si>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</si>
  <si>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</si>
  <si>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</si>
  <si>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</si>
  <si>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</si>
  <si>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</si>
  <si>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</si>
  <si>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</si>
  <si>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</si>
  <si>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</si>
  <si>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</si>
  <si>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</si>
  <si>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</si>
  <si>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</si>
  <si>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</si>
  <si>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</si>
  <si>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</si>
  <si>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</si>
  <si>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</si>
  <si>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</si>
  <si>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</si>
  <si>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</si>
  <si>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</si>
  <si>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</si>
  <si>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</si>
  <si>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</si>
  <si>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</si>
  <si>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</si>
  <si>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</si>
  <si>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</si>
  <si>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</si>
  <si>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</si>
  <si>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</si>
  <si>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</si>
  <si>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</si>
  <si>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</si>
  <si>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</si>
  <si>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</si>
  <si>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</si>
  <si>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</si>
  <si>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</si>
  <si>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</si>
  <si>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</si>
  <si>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</si>
  <si>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</si>
  <si>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</si>
  <si>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</si>
  <si>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</si>
  <si>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</si>
  <si>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</si>
  <si>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</si>
  <si>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</si>
  <si>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</si>
  <si>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</si>
  <si>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</si>
  <si>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</si>
  <si>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</si>
  <si>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</si>
  <si>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</si>
  <si>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</si>
  <si>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</si>
  <si>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</si>
  <si>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</si>
  <si>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</si>
  <si>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</si>
  <si>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</si>
  <si>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</si>
  <si>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</si>
  <si>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</si>
  <si>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</si>
  <si>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</si>
  <si>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</si>
  <si>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</si>
  <si>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</si>
  <si>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</si>
  <si>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</si>
  <si>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</si>
  <si>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</si>
  <si>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</si>
  <si>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</si>
  <si>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</si>
  <si>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</si>
  <si>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</si>
  <si>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</si>
  <si>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</si>
  <si>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</si>
  <si>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</si>
  <si>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</si>
  <si>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</si>
  <si>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</si>
  <si>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</si>
  <si>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</si>
  <si>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</si>
  <si>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</si>
  <si>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</si>
  <si>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</si>
  <si>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</si>
  <si>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</si>
  <si>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</si>
  <si>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</si>
  <si>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</si>
  <si>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</si>
  <si>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</si>
  <si>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</si>
  <si>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</si>
  <si>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</si>
  <si>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</si>
  <si>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</si>
  <si>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</si>
  <si>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</si>
  <si>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</si>
  <si>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</si>
  <si>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</si>
  <si>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</si>
  <si>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</si>
  <si>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</si>
  <si>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</si>
  <si>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</si>
  <si>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</si>
  <si>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</si>
  <si>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</si>
  <si>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</si>
  <si>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</si>
  <si>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</si>
  <si>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</si>
  <si>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</si>
  <si>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</si>
  <si>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</si>
  <si>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</si>
  <si>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</si>
  <si>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</si>
  <si>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</si>
  <si>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</si>
  <si>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</si>
  <si>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</si>
  <si>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</si>
  <si>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</si>
  <si>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</si>
  <si>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</si>
  <si>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</si>
  <si>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</si>
  <si>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</si>
  <si>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</si>
  <si>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</si>
  <si>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</si>
  <si>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</si>
  <si>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</si>
  <si>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</si>
  <si>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</si>
  <si>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</si>
  <si>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</si>
  <si>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</si>
  <si>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</si>
  <si>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</si>
  <si>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</si>
  <si>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</si>
  <si>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</si>
  <si>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</si>
  <si>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</si>
  <si>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</si>
  <si>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</si>
  <si>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</si>
  <si>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</si>
  <si>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</si>
  <si>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</si>
  <si>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</si>
  <si>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</si>
  <si>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</si>
  <si>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</si>
  <si>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</si>
  <si>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</si>
  <si>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</si>
  <si>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</si>
  <si>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</si>
  <si>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</si>
  <si>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</si>
  <si>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</si>
  <si>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</si>
  <si>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</si>
  <si>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</si>
  <si>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</si>
  <si>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</si>
  <si>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</si>
  <si>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</si>
  <si>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</si>
  <si>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</si>
  <si>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</si>
  <si>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</si>
  <si>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</si>
  <si>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</si>
  <si>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</si>
  <si>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</si>
  <si>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</si>
  <si>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</si>
  <si>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</si>
  <si>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</si>
  <si>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</si>
  <si>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</si>
  <si>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</si>
  <si>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</si>
  <si>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</si>
  <si>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</si>
  <si>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</si>
  <si>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</si>
  <si>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</si>
  <si>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</si>
  <si>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</si>
  <si>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</si>
  <si>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</si>
  <si>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</si>
  <si>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</si>
  <si>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</si>
  <si>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</si>
  <si>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</si>
  <si>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</si>
  <si>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</si>
  <si>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</si>
  <si>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</si>
  <si>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</si>
  <si>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</si>
  <si>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</si>
  <si>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</si>
  <si>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</si>
  <si>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</si>
  <si>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</si>
  <si>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</si>
  <si>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</si>
  <si>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</si>
  <si>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</si>
  <si>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</si>
  <si>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</si>
  <si>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</si>
  <si>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</si>
  <si>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</si>
  <si>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</si>
  <si>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</si>
  <si>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</si>
  <si>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</si>
  <si>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</si>
  <si>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</si>
  <si>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</si>
  <si>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</si>
  <si>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</si>
  <si>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</si>
  <si>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</si>
  <si>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</si>
  <si>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</si>
  <si>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</si>
  <si>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</si>
  <si>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</si>
  <si>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</si>
  <si>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</si>
  <si>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</si>
  <si>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</si>
  <si>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</si>
  <si>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</si>
  <si>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</si>
  <si>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</si>
  <si>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</si>
  <si>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</si>
  <si>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</si>
  <si>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</si>
  <si>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</si>
  <si>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</si>
  <si>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</si>
  <si>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</si>
  <si>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</si>
  <si>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</si>
  <si>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</si>
  <si>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</si>
  <si>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</si>
  <si>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</si>
  <si>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</si>
  <si>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</si>
  <si>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</si>
  <si>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</si>
  <si>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</si>
  <si>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</si>
  <si>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</si>
  <si>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</si>
  <si>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</si>
  <si>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</si>
  <si>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</si>
  <si>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</si>
  <si>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</si>
  <si>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</si>
  <si>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</si>
  <si>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</si>
  <si>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</si>
  <si>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</si>
  <si>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</si>
  <si>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</si>
  <si>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</si>
  <si>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</si>
  <si>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</si>
  <si>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</si>
  <si>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</si>
  <si>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</si>
  <si>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</si>
  <si>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</si>
  <si>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</si>
  <si>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</si>
  <si>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</si>
  <si>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</si>
  <si>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</si>
  <si>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</si>
  <si>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</si>
  <si>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</si>
  <si>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</si>
  <si>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</si>
  <si>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</si>
  <si>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</si>
  <si>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</si>
  <si>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</si>
  <si>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</si>
  <si>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</si>
  <si>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</si>
  <si>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</si>
  <si>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</si>
  <si>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</si>
  <si>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</si>
  <si>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</si>
  <si>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</si>
  <si>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</si>
  <si>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</si>
  <si>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</si>
  <si>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</si>
  <si>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</si>
  <si>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</si>
  <si>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</si>
  <si>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</si>
  <si>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</si>
  <si>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</si>
  <si>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</si>
  <si>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</si>
  <si>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</si>
  <si>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</si>
  <si>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</si>
  <si>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</si>
  <si>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</si>
  <si>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</si>
  <si>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</si>
  <si>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</si>
  <si>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</si>
  <si>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</si>
  <si>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</si>
  <si>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</si>
  <si>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</si>
  <si>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</si>
  <si>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</si>
  <si>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</si>
  <si>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</si>
  <si>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</si>
  <si>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</si>
  <si>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</si>
  <si>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</si>
  <si>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</si>
  <si>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</si>
  <si>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</si>
  <si>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</si>
  <si>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</si>
  <si>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</si>
  <si>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</si>
  <si>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</si>
  <si>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</si>
  <si>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</si>
  <si>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</si>
  <si>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</si>
  <si>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</si>
  <si>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</si>
  <si>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</si>
  <si>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</si>
  <si>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</si>
  <si>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</si>
  <si>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</si>
  <si>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</si>
  <si>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</si>
  <si>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</si>
  <si>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</si>
  <si>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</si>
  <si>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</si>
  <si>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</si>
  <si>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</si>
  <si>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</si>
  <si>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</si>
  <si>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</si>
  <si>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</si>
  <si>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</si>
  <si>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</si>
  <si>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</si>
  <si>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</si>
  <si>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</si>
  <si>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</si>
  <si>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</si>
  <si>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</si>
  <si>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</si>
  <si>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</si>
  <si>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</si>
  <si>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</si>
  <si>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</si>
  <si>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</si>
  <si>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</si>
  <si>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</si>
  <si>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</si>
  <si>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</si>
  <si>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</si>
  <si>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</si>
  <si>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</si>
  <si>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</si>
  <si>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</si>
  <si>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</si>
  <si>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</si>
  <si>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</si>
  <si>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</si>
  <si>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</si>
  <si>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</si>
  <si>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</si>
  <si>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</si>
  <si>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</si>
  <si>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</si>
  <si>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</si>
  <si>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</si>
  <si>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</si>
  <si>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</si>
  <si>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</si>
  <si>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</si>
  <si>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</si>
  <si>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</si>
  <si>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</si>
  <si>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</si>
  <si>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</si>
  <si>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</si>
  <si>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</si>
  <si>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</si>
  <si>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</si>
  <si>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</si>
  <si>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</si>
  <si>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</si>
  <si>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</si>
  <si>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</si>
  <si>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</si>
  <si>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</si>
  <si>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</si>
  <si>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</si>
  <si>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</si>
  <si>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</si>
  <si>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</si>
  <si>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</si>
  <si>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</si>
  <si>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</si>
  <si>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</si>
  <si>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</si>
  <si>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</si>
  <si>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</si>
  <si>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</si>
  <si>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</si>
  <si>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</si>
  <si>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</si>
  <si>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</si>
  <si>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</si>
  <si>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</si>
  <si>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</si>
  <si>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</si>
  <si>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</si>
  <si>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</si>
  <si>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</si>
  <si>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</si>
  <si>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</si>
  <si>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</si>
  <si>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</si>
  <si>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</si>
  <si>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</si>
  <si>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</si>
  <si>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</si>
  <si>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</si>
  <si>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</si>
  <si>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</si>
  <si>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</si>
  <si>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</si>
  <si>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</si>
  <si>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</si>
  <si>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</si>
  <si>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</si>
  <si>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</si>
  <si>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</si>
  <si>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</si>
  <si>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</si>
  <si>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</si>
  <si>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</si>
  <si>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</si>
  <si>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</si>
  <si>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</si>
  <si>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</si>
  <si>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</si>
  <si>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</si>
  <si>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</si>
  <si>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</si>
  <si>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</si>
  <si>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</si>
  <si>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</si>
  <si>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</si>
  <si>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</si>
  <si>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</si>
  <si>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</si>
  <si>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</si>
  <si>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</si>
  <si>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</si>
  <si>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</si>
  <si>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</si>
  <si>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</si>
  <si>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</si>
  <si>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</si>
  <si>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</si>
  <si>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</si>
  <si>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</si>
  <si>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</si>
  <si>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</si>
  <si>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</si>
  <si>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</si>
  <si>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</si>
  <si>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</si>
  <si>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</si>
  <si>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</si>
  <si>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</si>
  <si>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</si>
  <si>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</si>
  <si>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</si>
  <si>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</si>
  <si>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</si>
  <si>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</si>
  <si>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</si>
  <si>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</si>
  <si>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</si>
  <si>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</si>
  <si>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</si>
  <si>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</si>
  <si>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</si>
  <si>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</si>
  <si>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</si>
  <si>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</si>
  <si>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</si>
  <si>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</si>
  <si>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</si>
  <si>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</si>
  <si>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</si>
  <si>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</si>
  <si>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</si>
  <si>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</si>
  <si>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</si>
  <si>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</si>
  <si>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</si>
  <si>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</si>
  <si>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</si>
  <si>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</si>
  <si>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</si>
  <si>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</si>
  <si>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</si>
  <si>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</si>
  <si>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</si>
  <si>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</si>
  <si>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</si>
  <si>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</si>
  <si>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</si>
  <si>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</si>
  <si>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</si>
  <si>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</si>
  <si>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</si>
  <si>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</si>
  <si>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</si>
  <si>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</si>
  <si>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</si>
  <si>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</si>
  <si>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</si>
  <si>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</si>
  <si>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</si>
  <si>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</si>
  <si>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</si>
  <si>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</si>
  <si>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</si>
  <si>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</si>
  <si>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</si>
  <si>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</si>
  <si>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</si>
  <si>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</si>
  <si>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</si>
  <si>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</si>
  <si>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</si>
  <si>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</si>
  <si>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</si>
  <si>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</si>
  <si>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</si>
  <si>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</si>
  <si>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</si>
  <si>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</si>
  <si>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</si>
  <si>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</si>
  <si>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</si>
  <si>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</si>
  <si>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</si>
  <si>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</si>
  <si>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</si>
  <si>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</si>
  <si>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</si>
  <si>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</si>
  <si>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</si>
  <si>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</si>
  <si>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</si>
  <si>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</si>
  <si>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</si>
  <si>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</si>
  <si>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</si>
  <si>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</si>
  <si>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</si>
  <si>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</si>
  <si>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</si>
  <si>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</si>
  <si>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</si>
  <si>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</si>
  <si>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</si>
  <si>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</si>
  <si>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</si>
  <si>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</si>
  <si>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</si>
  <si>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</si>
  <si>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</si>
  <si>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</si>
  <si>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</si>
  <si>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</si>
  <si>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</si>
  <si>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</si>
  <si>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</si>
  <si>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</si>
  <si>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</si>
  <si>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</si>
  <si>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</si>
  <si>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</si>
  <si>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</si>
  <si>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</si>
  <si>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</si>
  <si>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</si>
  <si>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</si>
  <si>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</si>
  <si>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</si>
  <si>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</si>
  <si>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</si>
  <si>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</si>
  <si>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</si>
  <si>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</si>
  <si>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</si>
  <si>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</si>
  <si>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</si>
  <si>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</si>
  <si>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</si>
  <si>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</si>
  <si>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</si>
  <si>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</si>
  <si>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</si>
  <si>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</si>
  <si>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</si>
  <si>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</si>
  <si>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</si>
  <si>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</si>
  <si>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</si>
  <si>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</si>
  <si>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</si>
  <si>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</si>
  <si>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</si>
  <si>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</si>
  <si>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</si>
  <si>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</si>
  <si>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</si>
  <si>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</si>
  <si>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</si>
  <si>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</si>
  <si>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</si>
  <si>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</si>
  <si>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</si>
  <si>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</si>
  <si>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</si>
  <si>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</si>
  <si>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</si>
  <si>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</si>
  <si>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</si>
  <si>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</si>
  <si>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</si>
  <si>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</si>
  <si>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</si>
  <si>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</si>
  <si>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</si>
  <si>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</si>
  <si>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</si>
  <si>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</si>
  <si>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</si>
  <si>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</si>
  <si>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</si>
  <si>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</si>
  <si>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</si>
  <si>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</si>
  <si>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</si>
  <si>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</si>
  <si>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</si>
  <si>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</si>
  <si>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</si>
  <si>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</si>
  <si>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</si>
  <si>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</si>
  <si>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</si>
  <si>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</si>
  <si>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</si>
  <si>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</si>
  <si>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</si>
  <si>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</si>
  <si>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</si>
  <si>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</si>
  <si>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</si>
  <si>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</si>
  <si>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</si>
  <si>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</si>
  <si>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</si>
  <si>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</si>
  <si>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</si>
  <si>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</si>
  <si>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</si>
  <si>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</si>
  <si>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</si>
  <si>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</si>
  <si>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</si>
  <si>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</si>
  <si>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</si>
  <si>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</si>
  <si>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</si>
  <si>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</si>
  <si>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</si>
  <si>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</si>
  <si>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</si>
  <si>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</si>
  <si>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</si>
  <si>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</si>
  <si>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</si>
  <si>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</si>
  <si>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</si>
  <si>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</si>
  <si>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</si>
  <si>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</si>
  <si>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</si>
  <si>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</si>
  <si>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</si>
  <si>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</si>
  <si>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</si>
  <si>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</si>
  <si>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</si>
  <si>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</si>
  <si>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</si>
  <si>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</si>
  <si>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</si>
  <si>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</si>
  <si>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</si>
  <si>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</si>
  <si>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</si>
  <si>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</si>
  <si>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</si>
  <si>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</si>
  <si>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</si>
  <si>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</si>
  <si>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</si>
  <si>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</si>
  <si>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</si>
  <si>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</si>
  <si>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</si>
  <si>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</si>
  <si>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</si>
  <si>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</si>
  <si>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</si>
  <si>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</si>
  <si>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</si>
  <si>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</si>
  <si>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</si>
  <si>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</si>
  <si>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</si>
  <si>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</si>
  <si>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</si>
  <si>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</si>
  <si>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</si>
  <si>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</si>
  <si>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</si>
  <si>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</si>
  <si>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</si>
  <si>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</si>
  <si>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</si>
  <si>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</si>
  <si>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</si>
  <si>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</si>
  <si>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</si>
  <si>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</si>
  <si>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</si>
  <si>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</si>
  <si>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</si>
  <si>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</si>
  <si>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</si>
  <si>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</si>
  <si>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</si>
  <si>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</si>
  <si>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</si>
  <si>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</si>
  <si>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</si>
  <si>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</si>
  <si>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</si>
  <si>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</si>
  <si>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</si>
  <si>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</si>
  <si>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</si>
  <si>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</si>
  <si>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</si>
  <si>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</si>
  <si>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</si>
  <si>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</si>
  <si>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</si>
  <si>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</si>
  <si>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</si>
  <si>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</si>
  <si>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</si>
  <si>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</si>
  <si>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</si>
  <si>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</si>
  <si>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</si>
  <si>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</si>
  <si>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</si>
  <si>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</si>
  <si>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</si>
  <si>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</si>
  <si>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</si>
  <si>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</si>
  <si>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</si>
  <si>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</si>
  <si>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</si>
  <si>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</si>
  <si>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</si>
  <si>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</si>
  <si>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</si>
  <si>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</si>
  <si>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</si>
  <si>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</si>
  <si>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</si>
  <si>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</si>
  <si>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</si>
  <si>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</si>
  <si>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</si>
  <si>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</si>
  <si>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</si>
  <si>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</si>
  <si>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</si>
  <si>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</si>
  <si>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</si>
  <si>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</si>
  <si>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</si>
  <si>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</si>
  <si>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</si>
  <si>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</si>
  <si>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</si>
  <si>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</si>
  <si>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</si>
  <si>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</si>
  <si>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</si>
  <si>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</si>
  <si>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</si>
  <si>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</si>
  <si>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</si>
  <si>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</si>
  <si>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</si>
  <si>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</si>
  <si>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</si>
  <si>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</si>
  <si>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</si>
  <si>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</si>
  <si>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</si>
  <si>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</si>
  <si>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</si>
  <si>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</si>
  <si>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</si>
  <si>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</si>
  <si>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</si>
  <si>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</si>
  <si>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</si>
  <si>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</si>
  <si>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</si>
  <si>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</si>
  <si>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</si>
  <si>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</si>
  <si>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</si>
  <si>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</si>
  <si>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</si>
  <si>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</si>
  <si>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</si>
  <si>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</si>
  <si>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</si>
  <si>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</si>
  <si>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</si>
  <si>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</si>
  <si>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</si>
  <si>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</si>
  <si>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</si>
  <si>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</si>
  <si>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</si>
  <si>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</si>
  <si>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</si>
  <si>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</si>
  <si>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</si>
  <si>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</si>
  <si>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</si>
  <si>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</si>
  <si>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</si>
  <si>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</si>
  <si>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</si>
  <si>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</si>
  <si>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</si>
  <si>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</si>
  <si>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</si>
  <si>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</si>
  <si>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</si>
  <si>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</si>
  <si>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</si>
  <si>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</si>
  <si>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</si>
  <si>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</si>
  <si>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</si>
  <si>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</si>
  <si>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</si>
  <si>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</si>
  <si>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</si>
  <si>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</si>
  <si>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</si>
  <si>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</si>
  <si>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</si>
  <si>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</si>
  <si>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</si>
  <si>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</si>
  <si>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</si>
  <si>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</si>
  <si>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</si>
  <si>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</si>
  <si>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</si>
  <si>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</si>
  <si>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</si>
  <si>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</si>
  <si>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</si>
  <si>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</si>
  <si>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</si>
  <si>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</si>
  <si>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</si>
  <si>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</si>
  <si>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</si>
  <si>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</si>
  <si>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</si>
  <si>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</si>
  <si>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</si>
  <si>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</si>
  <si>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</si>
  <si>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</si>
  <si>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</si>
  <si>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</si>
  <si>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</si>
  <si>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</si>
  <si>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</si>
  <si>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</si>
  <si>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</si>
  <si>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</si>
  <si>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</si>
  <si>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</si>
  <si>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</si>
  <si>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</si>
  <si>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</si>
  <si>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</si>
  <si>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</si>
  <si>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</si>
  <si>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</si>
  <si>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</si>
  <si>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</si>
  <si>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</si>
  <si>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</si>
  <si>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</si>
  <si>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</si>
  <si>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</si>
  <si>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</si>
  <si>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</si>
  <si>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</si>
  <si>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</si>
  <si>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</si>
  <si>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</si>
  <si>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</si>
  <si>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</si>
  <si>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</si>
  <si>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</si>
  <si>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</si>
  <si>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</si>
  <si>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</si>
  <si>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</si>
  <si>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</si>
  <si>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</si>
  <si>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</si>
  <si>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</si>
  <si>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</si>
  <si>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</si>
  <si>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</si>
  <si>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</si>
  <si>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</si>
  <si>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</si>
  <si>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</si>
  <si>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</si>
  <si>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</si>
  <si>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</si>
  <si>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</si>
  <si>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</si>
  <si>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</si>
  <si>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</si>
  <si>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</si>
  <si>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</si>
  <si>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</si>
  <si>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</si>
  <si>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</si>
  <si>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</si>
  <si>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</si>
  <si>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</si>
  <si>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</si>
  <si>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</si>
  <si>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</si>
  <si>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</si>
  <si>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</si>
  <si>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</si>
  <si>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</si>
  <si>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</si>
  <si>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</si>
  <si>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</si>
  <si>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</si>
  <si>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</si>
  <si>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</si>
  <si>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</si>
  <si>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</si>
  <si>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</si>
  <si>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</si>
  <si>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</si>
  <si>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</si>
  <si>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</si>
  <si>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</si>
  <si>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</si>
  <si>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</si>
  <si>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</si>
  <si>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</si>
  <si>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</si>
  <si>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</si>
  <si>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</si>
  <si>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</si>
  <si>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</si>
  <si>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</si>
  <si>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</si>
  <si>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</si>
  <si>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</si>
  <si>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</si>
  <si>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</si>
  <si>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</si>
  <si>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</si>
  <si>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</si>
  <si>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</si>
  <si>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</si>
  <si>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</si>
  <si>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</si>
  <si>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</si>
  <si>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</si>
  <si>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</si>
  <si>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</si>
  <si>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</si>
  <si>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</si>
  <si>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</si>
  <si>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</si>
  <si>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</si>
  <si>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</si>
  <si>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</si>
  <si>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</si>
  <si>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</si>
  <si>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</si>
  <si>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</si>
  <si>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</si>
  <si>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</si>
  <si>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</si>
  <si>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</si>
  <si>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</si>
  <si>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</si>
  <si>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</si>
  <si>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</si>
  <si>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</si>
  <si>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</si>
  <si>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</si>
  <si>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</si>
  <si>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</si>
  <si>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</si>
  <si>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</si>
  <si>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</si>
  <si>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</si>
  <si>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</si>
  <si>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</si>
  <si>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</si>
  <si>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</si>
  <si>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</si>
  <si>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</si>
  <si>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</si>
  <si>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</si>
  <si>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</si>
  <si>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</si>
  <si>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</si>
  <si>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</si>
  <si>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</si>
  <si>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</si>
  <si>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</si>
  <si>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</si>
  <si>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</si>
  <si>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</si>
  <si>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</si>
  <si>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</si>
  <si>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</si>
  <si>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</si>
  <si>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</si>
  <si>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</si>
  <si>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</si>
  <si>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</si>
  <si>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</si>
  <si>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</si>
  <si>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</si>
  <si>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</si>
  <si>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</si>
  <si>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</si>
  <si>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</si>
  <si>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</si>
  <si>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</si>
  <si>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</si>
  <si>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</si>
  <si>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</si>
  <si>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</si>
  <si>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</si>
  <si>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</si>
  <si>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</si>
  <si>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</si>
  <si>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</si>
  <si>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</si>
  <si>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</si>
  <si>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</si>
  <si>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</si>
  <si>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</si>
  <si>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</si>
  <si>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</si>
  <si>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</si>
  <si>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</si>
  <si>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</si>
  <si>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</si>
  <si>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</si>
  <si>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</si>
  <si>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</si>
  <si>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</si>
  <si>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</si>
  <si>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</si>
  <si>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</si>
  <si>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</si>
  <si>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</si>
  <si>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</si>
  <si>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</si>
  <si>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</si>
  <si>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</si>
  <si>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</si>
  <si>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</si>
  <si>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</si>
  <si>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</si>
  <si>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</si>
  <si>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</si>
  <si>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</si>
  <si>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</si>
  <si>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</si>
  <si>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</si>
  <si>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</si>
  <si>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</si>
  <si>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</si>
  <si>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</si>
  <si>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</si>
  <si>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</si>
  <si>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</si>
  <si>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</si>
  <si>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</si>
  <si>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</si>
  <si>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</si>
  <si>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</si>
  <si>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</si>
  <si>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</si>
  <si>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</si>
  <si>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</si>
  <si>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</si>
  <si>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</si>
  <si>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</si>
  <si>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</si>
  <si>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</si>
  <si>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</si>
  <si>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</si>
  <si>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</si>
  <si>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</si>
  <si>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</si>
  <si>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</si>
  <si>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</si>
  <si>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</si>
  <si>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</si>
  <si>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</si>
  <si>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</si>
  <si>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</si>
  <si>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</si>
  <si>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</si>
  <si>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</si>
  <si>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</si>
  <si>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</si>
  <si>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</si>
  <si>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</si>
  <si>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</si>
  <si>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</si>
  <si>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</si>
  <si>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</si>
  <si>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</si>
  <si>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</si>
  <si>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</si>
  <si>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</si>
  <si>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</si>
  <si>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</si>
  <si>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</si>
  <si>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</si>
  <si>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</si>
  <si>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</si>
  <si>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</si>
  <si>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</si>
  <si>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</si>
  <si>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</si>
  <si>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</si>
  <si>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</si>
  <si>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</si>
  <si>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</si>
  <si>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</si>
  <si>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</si>
  <si>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</si>
  <si>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</si>
  <si>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</si>
  <si>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</si>
  <si>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</si>
  <si>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</si>
  <si>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</si>
  <si>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</si>
  <si>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</si>
  <si>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</si>
  <si>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</si>
  <si>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</si>
  <si>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</si>
  <si>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</si>
  <si>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</si>
  <si>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</si>
  <si>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</si>
  <si>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</si>
  <si>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</si>
  <si>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</si>
  <si>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</si>
  <si>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</si>
  <si>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</si>
  <si>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</si>
  <si>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</si>
  <si>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</si>
  <si>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</si>
  <si>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</si>
  <si>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</si>
  <si>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</si>
  <si>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</si>
  <si>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</si>
  <si>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</si>
  <si>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</si>
  <si>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</si>
  <si>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</si>
  <si>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</si>
  <si>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</si>
  <si>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</si>
  <si>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</si>
  <si>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</si>
  <si>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</si>
  <si>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</si>
  <si>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</si>
  <si>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</si>
  <si>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</si>
  <si>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</si>
  <si>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</si>
  <si>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</si>
  <si>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</si>
  <si>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</si>
  <si>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</si>
  <si>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</si>
  <si>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</si>
  <si>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</si>
  <si>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</si>
  <si>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</si>
  <si>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</si>
  <si>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</si>
  <si>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</si>
  <si>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</si>
  <si>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</si>
  <si>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</si>
  <si>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</si>
  <si>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</si>
  <si>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</si>
  <si>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</si>
  <si>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</si>
  <si>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</si>
  <si>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</si>
  <si>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</si>
  <si>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</si>
  <si>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</si>
  <si>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</si>
  <si>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</si>
  <si>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</si>
  <si>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</si>
  <si>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</si>
  <si>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</si>
  <si>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</si>
  <si>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</si>
  <si>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</si>
  <si>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</si>
  <si>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</si>
  <si>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</si>
  <si>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</si>
  <si>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</si>
  <si>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</si>
  <si>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</si>
  <si>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</si>
  <si>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</si>
  <si>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</si>
  <si>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</si>
  <si>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</si>
  <si>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</si>
  <si>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</si>
  <si>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</si>
  <si>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</si>
  <si>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</si>
  <si>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</si>
  <si>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</si>
  <si>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</si>
  <si>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</si>
  <si>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</si>
  <si>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</si>
  <si>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</si>
  <si>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</si>
  <si>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</si>
  <si>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</si>
  <si>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</si>
  <si>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</si>
  <si>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</si>
  <si>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</si>
  <si>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</si>
  <si>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</si>
  <si>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</si>
  <si>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</si>
  <si>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</si>
  <si>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</si>
  <si>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</si>
  <si>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</si>
  <si>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</si>
  <si>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</si>
  <si>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</si>
  <si>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</si>
  <si>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</si>
  <si>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</si>
  <si>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</si>
  <si>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</si>
  <si>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</si>
  <si>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</si>
  <si>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</si>
  <si>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</si>
  <si>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</si>
  <si>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</si>
  <si>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</si>
  <si>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</si>
  <si>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</si>
  <si>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</si>
  <si>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</si>
  <si>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</si>
  <si>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</si>
  <si>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</si>
  <si>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</si>
  <si>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</si>
  <si>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</si>
  <si>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</si>
  <si>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</si>
  <si>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</si>
  <si>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</si>
  <si>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</si>
  <si>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</si>
  <si>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</si>
  <si>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</si>
  <si>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</si>
  <si>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</si>
  <si>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</si>
  <si>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</si>
  <si>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</si>
  <si>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</si>
  <si>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</si>
  <si>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</si>
  <si>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</si>
  <si>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</si>
  <si>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</si>
  <si>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</si>
  <si>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</si>
  <si>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</si>
  <si>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</si>
  <si>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</si>
  <si>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</si>
  <si>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</si>
  <si>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</si>
  <si>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</si>
  <si>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</si>
  <si>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</si>
  <si>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</si>
  <si>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</si>
  <si>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</si>
  <si>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</si>
  <si>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</si>
  <si>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</si>
  <si>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</si>
  <si>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</si>
  <si>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</si>
  <si>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</si>
  <si>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</si>
  <si>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</si>
  <si>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</si>
  <si>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</si>
  <si>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</si>
  <si>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</si>
  <si>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</si>
  <si>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</si>
  <si>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</si>
  <si>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</si>
  <si>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</si>
  <si>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</si>
  <si>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</si>
  <si>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</si>
  <si>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</si>
  <si>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</si>
  <si>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</si>
  <si>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</si>
  <si>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</si>
  <si>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</si>
  <si>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</si>
  <si>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</si>
  <si>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</si>
  <si>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</si>
  <si>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</si>
  <si>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</si>
  <si>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</si>
  <si>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</si>
  <si>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</si>
  <si>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</si>
  <si>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</si>
  <si>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</si>
  <si>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</si>
  <si>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</si>
  <si>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</si>
  <si>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</si>
  <si>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</si>
  <si>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</si>
  <si>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</si>
  <si>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</si>
  <si>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</si>
  <si>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</si>
  <si>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</si>
  <si>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</si>
  <si>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</si>
  <si>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</si>
  <si>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</si>
  <si>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</si>
  <si>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</si>
  <si>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</si>
  <si>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</si>
  <si>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</si>
  <si>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</si>
  <si>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</si>
  <si>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</si>
  <si>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</si>
  <si>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</si>
  <si>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</si>
  <si>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</si>
  <si>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</si>
  <si>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</si>
  <si>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</si>
  <si>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</si>
  <si>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</si>
  <si>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</si>
  <si>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</si>
  <si>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</si>
  <si>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</si>
  <si>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</si>
  <si>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</si>
  <si>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</si>
  <si>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</si>
  <si>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</si>
  <si>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</si>
  <si>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</si>
  <si>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</si>
  <si>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</si>
  <si>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</si>
  <si>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</si>
  <si>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</si>
  <si>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</si>
  <si>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</si>
  <si>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</si>
  <si>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</si>
  <si>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</si>
  <si>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</si>
  <si>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</si>
  <si>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</si>
  <si>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</si>
  <si>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</si>
  <si>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</si>
  <si>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</si>
  <si>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</si>
  <si>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</si>
  <si>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</si>
  <si>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</si>
  <si>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</si>
  <si>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</si>
  <si>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</si>
  <si>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</si>
  <si>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</si>
  <si>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</si>
  <si>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</si>
  <si>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</si>
  <si>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</si>
  <si>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</si>
  <si>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</si>
  <si>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</si>
  <si>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</si>
  <si>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</si>
  <si>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</si>
  <si>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</si>
  <si>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</si>
  <si>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</si>
  <si>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</si>
  <si>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</si>
  <si>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</si>
  <si>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</si>
  <si>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</si>
  <si>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</si>
  <si>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</si>
  <si>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</si>
  <si>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</si>
  <si>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</si>
  <si>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</si>
  <si>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</si>
  <si>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</si>
  <si>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</si>
  <si>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</si>
  <si>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</si>
  <si>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</si>
  <si>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</si>
  <si>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</si>
  <si>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</si>
  <si>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</si>
  <si>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</si>
  <si>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</si>
  <si>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</si>
  <si>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</si>
  <si>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</si>
  <si>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</si>
  <si>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</si>
  <si>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</si>
  <si>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</si>
  <si>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</si>
  <si>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</si>
  <si>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</si>
  <si>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</si>
  <si>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</si>
  <si>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</si>
  <si>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</si>
  <si>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</si>
  <si>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</si>
  <si>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</si>
  <si>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</si>
  <si>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</si>
  <si>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</si>
  <si>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</si>
  <si>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</si>
  <si>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</si>
  <si>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</si>
  <si>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</si>
  <si>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</si>
  <si>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</si>
  <si>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</si>
  <si>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</si>
  <si>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</si>
  <si>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</si>
  <si>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</si>
  <si>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</si>
  <si>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</si>
  <si>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</si>
  <si>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</si>
  <si>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</si>
  <si>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</si>
  <si>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</si>
  <si>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</si>
  <si>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</si>
  <si>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</si>
  <si>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</si>
  <si>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</si>
  <si>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</si>
  <si>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</si>
  <si>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</si>
  <si>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</si>
  <si>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</si>
  <si>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</si>
  <si>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</si>
  <si>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</si>
  <si>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</si>
  <si>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</si>
  <si>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</si>
  <si>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</si>
  <si>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</si>
  <si>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</si>
  <si>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</si>
  <si>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</si>
  <si>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</si>
  <si>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</si>
  <si>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</si>
  <si>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</si>
  <si>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</si>
  <si>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</si>
  <si>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</si>
  <si>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</si>
  <si>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</si>
  <si>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</si>
  <si>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</si>
  <si>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</si>
  <si>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</si>
  <si>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</si>
  <si>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</si>
  <si>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</si>
  <si>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</si>
  <si>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</si>
  <si>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</si>
  <si>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</si>
  <si>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</si>
  <si>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</si>
  <si>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</si>
  <si>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</si>
  <si>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</si>
  <si>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</si>
  <si>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</si>
  <si>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</si>
  <si>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</si>
  <si>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</si>
  <si>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</si>
  <si>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</si>
  <si>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</si>
  <si>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</si>
  <si>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</si>
  <si>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</si>
  <si>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</si>
  <si>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</si>
  <si>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</si>
  <si>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</si>
  <si>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</si>
  <si>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</si>
  <si>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</si>
  <si>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</si>
  <si>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</si>
  <si>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</si>
  <si>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</si>
  <si>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</si>
  <si>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</si>
  <si>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</si>
  <si>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</si>
  <si>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</si>
  <si>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</si>
  <si>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</si>
  <si>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</si>
  <si>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</si>
  <si>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</si>
  <si>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</si>
  <si>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</si>
  <si>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</si>
  <si>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</si>
  <si>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</si>
  <si>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</si>
  <si>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</si>
  <si>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</si>
  <si>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</si>
  <si>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</si>
  <si>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</si>
  <si>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</si>
  <si>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</si>
  <si>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</si>
  <si>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</si>
  <si>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</si>
  <si>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</si>
  <si>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</si>
  <si>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</si>
  <si>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</si>
  <si>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</si>
  <si>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</si>
  <si>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</si>
  <si>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</si>
  <si>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</si>
  <si>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</si>
  <si>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</si>
  <si>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</si>
  <si>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</si>
  <si>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</si>
  <si>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</si>
  <si>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</si>
  <si>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</si>
  <si>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</si>
  <si>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</si>
  <si>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</si>
  <si>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</si>
  <si>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</si>
  <si>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</si>
  <si>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</si>
  <si>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</si>
  <si>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</si>
  <si>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</si>
  <si>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</si>
  <si>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</si>
  <si>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</si>
  <si>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</si>
  <si>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</si>
  <si>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</si>
  <si>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</si>
  <si>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</si>
  <si>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</si>
  <si>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</si>
  <si>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</si>
  <si>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</si>
  <si>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</si>
  <si>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</si>
  <si>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</si>
  <si>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</si>
  <si>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</si>
  <si>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</si>
  <si>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</si>
  <si>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</si>
  <si>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</si>
  <si>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</si>
  <si>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</si>
  <si>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</si>
  <si>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</si>
  <si>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</si>
  <si>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</si>
  <si>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</si>
  <si>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</si>
  <si>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</si>
  <si>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</si>
  <si>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</si>
  <si>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</si>
  <si>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</si>
  <si>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</si>
  <si>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</si>
  <si>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</si>
  <si>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</si>
  <si>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</si>
  <si>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</si>
  <si>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</si>
  <si>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</si>
  <si>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</si>
  <si>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</si>
  <si>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</si>
  <si>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</si>
  <si>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</si>
  <si>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</si>
  <si>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</si>
  <si>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</si>
  <si>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</si>
  <si>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</si>
  <si>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</si>
  <si>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</si>
  <si>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</si>
  <si>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</si>
  <si>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</si>
  <si>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</si>
  <si>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</si>
  <si>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</si>
  <si>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</si>
  <si>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</si>
  <si>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</si>
  <si>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</si>
  <si>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</si>
  <si>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</si>
  <si>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</si>
  <si>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</si>
  <si>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</si>
  <si>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</si>
  <si>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</si>
  <si>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</si>
  <si>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</si>
  <si>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</si>
  <si>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</si>
  <si>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</si>
  <si>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</si>
  <si>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</si>
  <si>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</si>
  <si>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</si>
  <si>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</si>
  <si>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</si>
  <si>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</si>
  <si>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</si>
  <si>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</si>
  <si>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</si>
  <si>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</si>
  <si>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</si>
  <si>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</si>
  <si>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</si>
  <si>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</si>
  <si>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</si>
  <si>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</si>
  <si>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</si>
  <si>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</si>
  <si>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</si>
  <si>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</si>
  <si>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</si>
  <si>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</si>
  <si>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</si>
  <si>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</si>
  <si>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</si>
  <si>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</si>
  <si>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</si>
  <si>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</si>
  <si>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</si>
  <si>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</si>
  <si>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</si>
  <si>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</si>
  <si>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</si>
  <si>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</si>
  <si>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</si>
  <si>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</si>
  <si>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</si>
  <si>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</si>
  <si>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</si>
  <si>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</si>
  <si>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</si>
  <si>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</si>
  <si>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</si>
  <si>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</si>
  <si>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</si>
  <si>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</si>
  <si>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</si>
  <si>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</si>
  <si>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</si>
  <si>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</si>
  <si>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</si>
  <si>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</si>
  <si>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</si>
  <si>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</si>
  <si>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</si>
  <si>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</si>
  <si>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</si>
  <si>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</si>
  <si>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</si>
  <si>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</si>
  <si>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</si>
  <si>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</si>
  <si>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</si>
  <si>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</si>
  <si>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</si>
  <si>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</si>
  <si>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</si>
  <si>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</si>
  <si>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</si>
  <si>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</si>
  <si>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</si>
  <si>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</si>
  <si>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</si>
  <si>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</si>
  <si>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</si>
  <si>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</si>
  <si>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</si>
  <si>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</si>
  <si>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</si>
  <si>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</si>
  <si>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</si>
  <si>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</si>
  <si>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</si>
  <si>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</si>
  <si>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</si>
  <si>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</si>
  <si>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</si>
  <si>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</si>
  <si>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</si>
  <si>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</si>
  <si>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</si>
  <si>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</si>
  <si>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</si>
  <si>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</si>
  <si>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</si>
  <si>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</si>
  <si>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</si>
  <si>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</si>
  <si>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</si>
  <si>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</si>
  <si>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</si>
  <si>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</si>
  <si>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</si>
  <si>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</si>
  <si>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</si>
  <si>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</si>
  <si>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</si>
  <si>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</si>
  <si>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</si>
  <si>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</si>
  <si>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</si>
  <si>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</si>
  <si>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</si>
  <si>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</si>
  <si>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</si>
  <si>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</si>
  <si>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</si>
  <si>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</si>
  <si>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</si>
  <si>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</si>
  <si>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</si>
  <si>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</si>
  <si>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</si>
  <si>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</si>
  <si>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</si>
  <si>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</si>
  <si>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</si>
  <si>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</si>
  <si>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</si>
  <si>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</si>
  <si>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</si>
  <si>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</si>
  <si>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</si>
  <si>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</si>
  <si>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</si>
  <si>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</si>
  <si>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</si>
  <si>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</si>
  <si>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</si>
  <si>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</si>
  <si>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</si>
  <si>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</si>
  <si>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</si>
  <si>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</si>
  <si>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</si>
  <si>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</si>
  <si>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</si>
  <si>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</si>
  <si>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</si>
  <si>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</si>
  <si>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</si>
  <si>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</si>
  <si>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</si>
  <si>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</si>
  <si>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</si>
  <si>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</si>
  <si>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</si>
  <si>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</si>
  <si>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</si>
  <si>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</si>
  <si>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</si>
  <si>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</si>
  <si>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</si>
  <si>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</si>
  <si>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</si>
  <si>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</si>
  <si>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</si>
  <si>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</si>
  <si>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</si>
  <si>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</si>
  <si>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</si>
  <si>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</si>
  <si>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</si>
  <si>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</si>
  <si>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</si>
  <si>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</si>
  <si>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</si>
  <si>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</si>
  <si>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</si>
  <si>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</si>
  <si>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</si>
  <si>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</si>
  <si>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</si>
  <si>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</si>
  <si>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</si>
  <si>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</si>
  <si>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</si>
  <si>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</si>
  <si>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</si>
  <si>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</si>
  <si>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</si>
  <si>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</si>
  <si>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</si>
  <si>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</si>
  <si>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</si>
  <si>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</si>
  <si>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</si>
  <si>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</si>
  <si>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</si>
  <si>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</si>
  <si>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</si>
  <si>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</si>
  <si>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</si>
  <si>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</si>
  <si>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</si>
  <si>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</si>
  <si>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</si>
  <si>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</si>
  <si>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</si>
  <si>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</si>
  <si>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</si>
  <si>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</si>
  <si>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</si>
  <si>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</si>
  <si>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</si>
  <si>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</si>
  <si>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</si>
  <si>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</si>
  <si>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</si>
  <si>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</si>
  <si>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</si>
  <si>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</si>
  <si>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</si>
  <si>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</si>
  <si>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</si>
  <si>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</si>
  <si>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</si>
  <si>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</si>
  <si>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</si>
  <si>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</si>
  <si>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</si>
  <si>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</si>
  <si>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</si>
  <si>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</si>
  <si>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</si>
  <si>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</si>
  <si>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</si>
  <si>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</si>
  <si>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</si>
  <si>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</si>
  <si>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</si>
  <si>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</si>
  <si>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</si>
  <si>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</si>
  <si>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</si>
  <si>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</si>
  <si>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</si>
  <si>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</si>
  <si>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</si>
  <si>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</si>
  <si>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</si>
  <si>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</si>
  <si>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</si>
  <si>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</si>
  <si>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</si>
  <si>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</si>
  <si>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</si>
  <si>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</si>
  <si>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</si>
  <si>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</si>
  <si>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</si>
  <si>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</si>
  <si>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</si>
  <si>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</si>
  <si>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</si>
  <si>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</si>
  <si>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</si>
  <si>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</si>
  <si>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</si>
  <si>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</si>
  <si>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</si>
  <si>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</si>
  <si>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</si>
  <si>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</si>
  <si>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</si>
  <si>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</si>
  <si>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</si>
  <si>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</si>
  <si>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</si>
  <si>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</si>
  <si>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</si>
  <si>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</si>
  <si>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</si>
  <si>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</si>
  <si>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</si>
  <si>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</si>
  <si>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</si>
  <si>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</si>
  <si>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</si>
  <si>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</si>
  <si>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</si>
  <si>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</si>
  <si>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</si>
  <si>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</si>
  <si>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</si>
  <si>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</si>
  <si>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</si>
  <si>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</si>
  <si>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</si>
  <si>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</si>
  <si>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</si>
  <si>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</si>
  <si>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</si>
  <si>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</si>
  <si>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</si>
  <si>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</si>
  <si>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</si>
  <si>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</si>
  <si>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</si>
  <si>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</si>
  <si>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</si>
  <si>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</si>
  <si>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</si>
  <si>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</si>
  <si>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</si>
  <si>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</si>
  <si>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</si>
  <si>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</si>
  <si>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</si>
  <si>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</si>
  <si>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</si>
  <si>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</si>
  <si>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</si>
  <si>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</si>
  <si>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</si>
  <si>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</si>
  <si>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</si>
  <si>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</si>
  <si>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</si>
  <si>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</si>
  <si>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</si>
  <si>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</si>
  <si>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</si>
  <si>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</si>
  <si>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</si>
  <si>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</si>
  <si>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</si>
  <si>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</si>
  <si>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</si>
  <si>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</si>
  <si>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</si>
  <si>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</si>
  <si>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</si>
  <si>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</si>
  <si>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</si>
  <si>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</si>
  <si>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</si>
  <si>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</si>
  <si>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</si>
  <si>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</si>
  <si>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</si>
  <si>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</si>
  <si>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</si>
  <si>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</si>
  <si>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</si>
  <si>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</si>
  <si>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</si>
  <si>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</si>
  <si>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</si>
  <si>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</si>
  <si>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</si>
  <si>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</si>
  <si>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</si>
  <si>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</si>
  <si>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</si>
  <si>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</si>
  <si>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</si>
  <si>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</si>
  <si>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</si>
  <si>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</si>
  <si>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</si>
  <si>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</si>
  <si>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</si>
  <si>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</si>
  <si>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</si>
  <si>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</si>
  <si>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</si>
  <si>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</si>
  <si>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</si>
  <si>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</si>
  <si>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</si>
  <si>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</si>
  <si>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</si>
  <si>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</si>
  <si>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</si>
  <si>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</si>
  <si>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</si>
  <si>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</si>
  <si>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</si>
  <si>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</si>
  <si>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</si>
  <si>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</si>
  <si>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</si>
  <si>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</si>
  <si>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</si>
  <si>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</si>
  <si>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</si>
  <si>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</si>
  <si>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</si>
  <si>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</si>
  <si>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</si>
  <si>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</si>
  <si>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</si>
  <si>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</si>
  <si>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</si>
  <si>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</si>
  <si>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</si>
  <si>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</si>
  <si>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</si>
  <si>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</si>
  <si>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</si>
  <si>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</si>
  <si>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</si>
  <si>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</si>
  <si>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</si>
  <si>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</si>
  <si>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</si>
  <si>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</si>
  <si>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</si>
  <si>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</si>
  <si>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</si>
  <si>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</si>
  <si>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</si>
  <si>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</si>
  <si>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</si>
  <si>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</si>
  <si>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</si>
  <si>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</si>
  <si>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</si>
  <si>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</si>
  <si>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</si>
  <si>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</si>
  <si>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</si>
  <si>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</si>
  <si>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</si>
  <si>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</si>
  <si>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</si>
  <si>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</si>
  <si>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</si>
  <si>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</si>
  <si>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</si>
  <si>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</si>
  <si>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</si>
  <si>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</si>
  <si>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</si>
  <si>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</si>
  <si>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</si>
  <si>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</si>
  <si>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</si>
  <si>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</si>
  <si>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</si>
  <si>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</si>
  <si>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</si>
  <si>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</si>
  <si>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</si>
  <si>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</si>
  <si>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</si>
  <si>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</si>
  <si>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</si>
  <si>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</si>
  <si>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</si>
  <si>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</si>
  <si>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</si>
  <si>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</si>
  <si>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</si>
  <si>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</si>
  <si>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</si>
  <si>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</si>
  <si>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</si>
  <si>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</si>
  <si>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</si>
  <si>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</si>
  <si>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</si>
  <si>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</si>
  <si>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</si>
  <si>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</si>
  <si>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</si>
  <si>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</si>
  <si>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</si>
  <si>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</si>
  <si>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</si>
  <si>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</si>
  <si>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</si>
  <si>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</si>
  <si>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</si>
  <si>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</si>
  <si>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</si>
  <si>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</si>
  <si>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</si>
  <si>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</si>
  <si>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</si>
  <si>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</si>
  <si>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</si>
  <si>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</si>
  <si>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</si>
  <si>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</si>
  <si>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</si>
  <si>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</si>
  <si>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</si>
  <si>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</si>
  <si>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</si>
  <si>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</si>
  <si>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</si>
  <si>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</si>
  <si>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</si>
  <si>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</si>
  <si>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</si>
  <si>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</si>
  <si>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</si>
  <si>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</si>
  <si>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</si>
  <si>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</si>
  <si>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</si>
  <si>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</si>
  <si>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</si>
  <si>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</si>
  <si>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</si>
  <si>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</si>
  <si>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</si>
  <si>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</si>
  <si>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</si>
  <si>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</si>
  <si>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</si>
  <si>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</si>
  <si>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</si>
  <si>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</si>
  <si>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</si>
  <si>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</si>
  <si>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</si>
  <si>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</si>
  <si>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</si>
  <si>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</si>
  <si>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</si>
  <si>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</si>
  <si>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</si>
  <si>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</si>
  <si>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</si>
  <si>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</si>
  <si>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</si>
  <si>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</si>
  <si>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</si>
  <si>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</si>
  <si>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</si>
  <si>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</si>
  <si>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</si>
  <si>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</si>
  <si>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</si>
  <si>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</si>
  <si>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</si>
  <si>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</si>
  <si>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</si>
  <si>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</si>
  <si>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</si>
  <si>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</si>
  <si>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</si>
  <si>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</si>
  <si>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</si>
  <si>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</si>
  <si>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</si>
  <si>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</si>
  <si>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</si>
  <si>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</si>
  <si>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</si>
  <si>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</si>
  <si>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</si>
  <si>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</si>
  <si>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</si>
  <si>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</si>
  <si>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</si>
  <si>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</si>
  <si>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</si>
  <si>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</si>
  <si>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</si>
  <si>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</si>
  <si>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</si>
  <si>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</si>
  <si>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</si>
  <si>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</si>
  <si>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</si>
  <si>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</si>
  <si>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</si>
  <si>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</si>
  <si>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</si>
  <si>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</si>
  <si>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</si>
  <si>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</si>
  <si>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</si>
  <si>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</si>
  <si>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</si>
  <si>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</si>
  <si>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</si>
  <si>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</si>
  <si>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</si>
  <si>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</si>
  <si>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</si>
  <si>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</si>
  <si>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</si>
  <si>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</si>
  <si>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</si>
  <si>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</si>
  <si>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</si>
  <si>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</si>
  <si>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</si>
  <si>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</si>
  <si>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</si>
  <si>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</si>
  <si>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</si>
  <si>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</si>
  <si>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</si>
  <si>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</si>
  <si>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</si>
  <si>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</si>
  <si>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</si>
  <si>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</si>
  <si>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</si>
  <si>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</si>
  <si>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</si>
  <si>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</si>
  <si>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</si>
  <si>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</si>
  <si>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</si>
  <si>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</si>
  <si>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</si>
  <si>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</si>
  <si>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</si>
  <si>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</si>
  <si>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</si>
  <si>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</si>
  <si>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</si>
  <si>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</si>
  <si>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</si>
  <si>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</si>
  <si>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</si>
  <si>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</si>
  <si>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</si>
  <si>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</si>
  <si>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</si>
  <si>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</si>
  <si>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</si>
  <si>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</si>
  <si>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</si>
  <si>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</si>
  <si>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</si>
  <si>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</si>
  <si>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</si>
  <si>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</si>
  <si>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</si>
  <si>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</si>
  <si>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</si>
  <si>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</si>
  <si>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</si>
  <si>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</si>
  <si>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</si>
  <si>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</si>
  <si>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</si>
  <si>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</si>
  <si>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</si>
  <si>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</si>
  <si>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</si>
  <si>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</si>
  <si>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</si>
  <si>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</si>
  <si>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</si>
  <si>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</si>
  <si>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</si>
  <si>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</si>
  <si>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</si>
  <si>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</si>
  <si>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</si>
  <si>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</si>
  <si>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</si>
  <si>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</si>
  <si>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</si>
  <si>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</si>
  <si>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</si>
  <si>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</si>
  <si>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</si>
  <si>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</si>
  <si>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</si>
  <si>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</si>
  <si>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</si>
  <si>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</si>
  <si>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</si>
  <si>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</si>
  <si>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</si>
  <si>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</si>
  <si>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</si>
  <si>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</si>
  <si>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</si>
  <si>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</si>
  <si>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</si>
  <si>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</si>
  <si>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</si>
  <si>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</si>
  <si>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</si>
  <si>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</si>
  <si>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</si>
  <si>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</si>
  <si>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</si>
  <si>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</si>
  <si>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</si>
  <si>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</si>
  <si>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</si>
  <si>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</si>
  <si>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</si>
  <si>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</si>
  <si>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</si>
  <si>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</si>
  <si>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</si>
  <si>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</si>
  <si>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</si>
  <si>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</si>
  <si>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</si>
  <si>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</si>
  <si>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</si>
  <si>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</si>
  <si>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</si>
  <si>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</si>
  <si>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</si>
  <si>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</si>
  <si>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</si>
  <si>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</si>
  <si>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</si>
  <si>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</si>
  <si>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</si>
  <si>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</si>
  <si>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</si>
  <si>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</si>
  <si>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</si>
  <si>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</si>
  <si>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</si>
  <si>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</si>
  <si>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</si>
  <si>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</si>
  <si>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</si>
  <si>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</si>
  <si>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</si>
  <si>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</si>
  <si>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</si>
  <si>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</si>
  <si>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</si>
  <si>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</si>
  <si>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</si>
  <si>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</si>
  <si>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</si>
  <si>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</si>
  <si>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</si>
  <si>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</si>
  <si>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</si>
  <si>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</si>
  <si>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</si>
  <si>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</si>
  <si>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</si>
  <si>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</si>
  <si>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</si>
  <si>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</si>
  <si>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</si>
  <si>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</si>
  <si>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</si>
  <si>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</si>
  <si>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</si>
  <si>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</si>
  <si>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</si>
  <si>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</si>
  <si>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</si>
  <si>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</si>
  <si>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</si>
  <si>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</si>
  <si>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</si>
  <si>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</si>
  <si>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</si>
  <si>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</si>
  <si>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</si>
  <si>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</si>
  <si>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</si>
  <si>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</si>
  <si>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</si>
  <si>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</si>
  <si>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</si>
  <si>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</si>
  <si>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</si>
  <si>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</si>
  <si>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</si>
  <si>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</si>
  <si>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</si>
  <si>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</si>
  <si>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</si>
  <si>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</si>
  <si>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</si>
  <si>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</si>
  <si>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</si>
  <si>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</si>
  <si>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</si>
  <si>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</si>
  <si>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</si>
  <si>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</si>
  <si>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</si>
  <si>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</si>
  <si>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</si>
  <si>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</si>
  <si>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</si>
  <si>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</si>
  <si>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</si>
  <si>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</si>
  <si>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</si>
  <si>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</si>
  <si>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</si>
  <si>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</si>
  <si>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</si>
  <si>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</si>
  <si>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</si>
  <si>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</si>
  <si>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</si>
  <si>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</si>
  <si>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</si>
  <si>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</si>
  <si>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</si>
  <si>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</si>
  <si>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</si>
  <si>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</si>
  <si>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</si>
  <si>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</si>
  <si>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</si>
  <si>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</si>
  <si>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</si>
  <si>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</si>
  <si>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</si>
  <si>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</si>
  <si>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</si>
  <si>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</si>
  <si>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</si>
  <si>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</si>
  <si>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</si>
  <si>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</si>
  <si>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</si>
  <si>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</si>
  <si>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</si>
  <si>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</si>
  <si>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</si>
  <si>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</si>
  <si>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</si>
  <si>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</si>
  <si>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</si>
  <si>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</si>
  <si>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</si>
  <si>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</si>
  <si>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</si>
  <si>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</si>
  <si>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</si>
  <si>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</si>
  <si>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</si>
  <si>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</si>
  <si>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</si>
  <si>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</si>
  <si>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</si>
  <si>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</si>
  <si>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</si>
  <si>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</si>
  <si>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</si>
  <si>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</si>
  <si>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</si>
  <si>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</si>
  <si>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</si>
  <si>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</si>
  <si>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</si>
  <si>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</si>
  <si>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</si>
  <si>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</si>
  <si>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</si>
  <si>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</si>
  <si>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</si>
  <si>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</si>
  <si>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</si>
  <si>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</si>
  <si>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</si>
  <si>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</si>
  <si>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</si>
  <si>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</si>
  <si>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</si>
  <si>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</si>
  <si>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</si>
  <si>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</si>
  <si>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</si>
  <si>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</si>
  <si>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</si>
  <si>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</si>
  <si>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</si>
  <si>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</si>
  <si>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</si>
  <si>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</si>
  <si>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</si>
  <si>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</si>
  <si>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</si>
  <si>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</si>
  <si>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</si>
  <si>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</si>
  <si>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</si>
  <si>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</si>
  <si>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</si>
  <si>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</si>
  <si>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</si>
  <si>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</si>
  <si>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</si>
  <si>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</si>
  <si>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</si>
  <si>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</si>
  <si>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</si>
  <si>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</si>
  <si>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</si>
  <si>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</si>
  <si>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</si>
  <si>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</si>
  <si>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</si>
  <si>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</si>
  <si>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</si>
  <si>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</si>
  <si>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</si>
  <si>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</si>
  <si>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</si>
  <si>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</si>
  <si>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</si>
  <si>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</si>
  <si>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</si>
  <si>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</si>
  <si>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</si>
  <si>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</si>
  <si>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</si>
  <si>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</si>
  <si>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</si>
  <si>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</si>
  <si>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</si>
  <si>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</si>
  <si>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</si>
  <si>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</si>
  <si>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</si>
  <si>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</si>
  <si>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</si>
  <si>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</si>
  <si>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</si>
  <si>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</si>
  <si>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</si>
  <si>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</si>
  <si>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</si>
  <si>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</si>
  <si>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</si>
  <si>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</si>
  <si>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</si>
  <si>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</si>
  <si>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</si>
  <si>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</si>
  <si>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</si>
  <si>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</si>
  <si>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</si>
  <si>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</si>
  <si>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</si>
  <si>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</si>
  <si>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</si>
  <si>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</si>
  <si>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</si>
  <si>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</si>
  <si>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</si>
  <si>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</si>
  <si>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</si>
  <si>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</si>
  <si>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</si>
  <si>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</si>
  <si>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</si>
  <si>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</si>
  <si>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</si>
  <si>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</si>
  <si>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</si>
  <si>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</si>
  <si>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</si>
  <si>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</si>
  <si>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</si>
  <si>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</si>
  <si>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</si>
  <si>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</si>
  <si>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</si>
  <si>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</si>
  <si>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</si>
  <si>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</si>
  <si>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</si>
  <si>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</si>
  <si>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</si>
  <si>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</si>
  <si>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</si>
  <si>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</si>
  <si>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</si>
  <si>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</si>
  <si>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</si>
  <si>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</si>
  <si>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</si>
  <si>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</si>
  <si>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</si>
  <si>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</si>
  <si>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</si>
  <si>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</si>
  <si>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</si>
  <si>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</si>
  <si>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</si>
  <si>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</si>
  <si>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</si>
  <si>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</si>
  <si>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</si>
  <si>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</si>
  <si>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</si>
  <si>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</si>
  <si>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</si>
  <si>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</si>
  <si>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</si>
  <si>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</si>
  <si>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</si>
  <si>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</si>
  <si>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</si>
  <si>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</si>
  <si>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</si>
  <si>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</si>
  <si>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</si>
  <si>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</si>
  <si>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</si>
  <si>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</si>
  <si>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</si>
  <si>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</si>
  <si>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</si>
  <si>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</si>
  <si>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</si>
  <si>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</si>
  <si>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</si>
  <si>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</si>
  <si>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</si>
  <si>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</si>
  <si>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</si>
  <si>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</si>
  <si>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</si>
  <si>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</si>
  <si>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</si>
  <si>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</si>
  <si>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</si>
  <si>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</si>
  <si>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</si>
  <si>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</si>
  <si>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</si>
  <si>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</si>
  <si>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</si>
  <si>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</si>
  <si>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</si>
  <si>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</si>
  <si>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</si>
  <si>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</si>
  <si>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</si>
  <si>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</si>
  <si>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</si>
  <si>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</si>
  <si>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</si>
  <si>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</si>
  <si>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</si>
  <si>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</si>
  <si>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</si>
  <si>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</si>
  <si>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</si>
  <si>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</si>
  <si>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</si>
  <si>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</si>
  <si>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</si>
  <si>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</si>
  <si>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</si>
  <si>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</si>
  <si>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</si>
  <si>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</si>
  <si>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</si>
  <si>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</si>
  <si>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</si>
  <si>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</si>
  <si>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</si>
  <si>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</si>
  <si>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</si>
  <si>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</si>
  <si>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</si>
  <si>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</si>
  <si>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</si>
  <si>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</si>
  <si>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</si>
  <si>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</si>
  <si>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</si>
  <si>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</si>
  <si>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</si>
  <si>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</si>
  <si>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</si>
  <si>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</si>
  <si>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</si>
  <si>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</si>
  <si>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</si>
  <si>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</si>
  <si>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</si>
  <si>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</si>
  <si>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</si>
  <si>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</si>
  <si>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</si>
  <si>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</si>
  <si>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</si>
  <si>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</si>
  <si>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</si>
  <si>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</si>
  <si>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</si>
  <si>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</si>
  <si>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</si>
  <si>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</si>
  <si>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</si>
  <si>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</si>
  <si>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</si>
  <si>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</si>
  <si>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</si>
  <si>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</si>
  <si>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</si>
  <si>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</si>
  <si>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</si>
  <si>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</si>
  <si>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</si>
  <si>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</si>
  <si>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</si>
  <si>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</si>
  <si>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</si>
  <si>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</si>
  <si>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</si>
  <si>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</si>
  <si>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</si>
  <si>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</si>
  <si>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</si>
  <si>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</si>
  <si>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</si>
  <si>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</si>
  <si>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</si>
  <si>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</si>
  <si>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</si>
  <si>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</si>
  <si>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</si>
  <si>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</si>
  <si>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</si>
  <si>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</si>
  <si>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</si>
  <si>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</si>
  <si>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</si>
  <si>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</si>
  <si>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</si>
  <si>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</si>
  <si>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</si>
  <si>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</si>
  <si>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</si>
  <si>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</si>
  <si>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</si>
  <si>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</si>
  <si>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</si>
  <si>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</si>
  <si>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</si>
  <si>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</si>
  <si>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</si>
  <si>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</si>
  <si>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</si>
  <si>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</si>
  <si>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</si>
  <si>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</si>
  <si>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</si>
  <si>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</si>
  <si>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</si>
  <si>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</si>
  <si>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</si>
  <si>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</si>
  <si>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</si>
  <si>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</si>
  <si>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</si>
  <si>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</si>
  <si>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</si>
  <si>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</si>
  <si>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</si>
  <si>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</si>
  <si>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</si>
  <si>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</si>
  <si>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</si>
  <si>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</si>
  <si>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</si>
  <si>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</si>
  <si>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</si>
  <si>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</si>
  <si>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</si>
  <si>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</si>
  <si>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</si>
  <si>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</si>
  <si>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</si>
  <si>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</si>
  <si>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</si>
  <si>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</si>
  <si>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</si>
  <si>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</si>
  <si>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</si>
  <si>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</si>
  <si>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</si>
  <si>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</si>
  <si>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</si>
  <si>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</si>
  <si>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</si>
  <si>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</si>
  <si>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</si>
  <si>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</si>
  <si>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</si>
  <si>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</si>
  <si>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</si>
  <si>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</si>
  <si>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</si>
  <si>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</si>
  <si>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</si>
  <si>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</si>
  <si>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</si>
  <si>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</si>
  <si>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</si>
  <si>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</si>
  <si>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</si>
  <si>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</si>
  <si>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</si>
  <si>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</si>
  <si>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</si>
  <si>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</si>
  <si>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</si>
  <si>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</si>
  <si>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</si>
  <si>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</si>
  <si>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</si>
  <si>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</si>
  <si>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</si>
  <si>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</si>
  <si>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</si>
  <si>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</si>
  <si>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</si>
  <si>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</si>
  <si>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</si>
  <si>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</si>
  <si>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</si>
  <si>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</si>
  <si>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</si>
  <si>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</si>
  <si>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</si>
  <si>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</si>
  <si>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</si>
  <si>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</si>
  <si>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</si>
  <si>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</si>
  <si>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</si>
  <si>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</si>
  <si>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</si>
  <si>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</si>
  <si>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</si>
  <si>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</si>
  <si>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</si>
  <si>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</si>
  <si>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</si>
  <si>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</si>
  <si>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</si>
  <si>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</si>
  <si>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</si>
  <si>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</si>
  <si>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</si>
  <si>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</si>
  <si>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</si>
  <si>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</si>
  <si>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</si>
  <si>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</si>
  <si>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</si>
  <si>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</si>
  <si>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</si>
  <si>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</si>
  <si>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</si>
  <si>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</si>
  <si>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</si>
  <si>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</si>
  <si>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</si>
  <si>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</si>
  <si>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</si>
  <si>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</si>
  <si>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</si>
  <si>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</si>
  <si>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</si>
  <si>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</si>
  <si>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</si>
  <si>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</si>
  <si>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</si>
  <si>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</si>
  <si>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</si>
  <si>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</si>
  <si>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</si>
  <si>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</si>
  <si>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</si>
  <si>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</si>
  <si>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</si>
  <si>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</si>
  <si>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</si>
  <si>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</si>
  <si>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</si>
  <si>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</si>
  <si>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</si>
  <si>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</si>
  <si>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</si>
  <si>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</si>
  <si>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</si>
  <si>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</si>
  <si>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</si>
  <si>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</si>
  <si>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</si>
  <si>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</si>
  <si>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</si>
  <si>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</si>
  <si>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</si>
  <si>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</si>
  <si>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</si>
  <si>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</si>
  <si>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</si>
  <si>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</si>
  <si>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</si>
  <si>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</si>
  <si>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</si>
  <si>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</si>
  <si>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</si>
  <si>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</si>
  <si>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</si>
  <si>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</si>
  <si>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</si>
  <si>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</si>
  <si>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</si>
  <si>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</si>
  <si>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</si>
  <si>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</si>
  <si>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</si>
  <si>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</si>
  <si>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</si>
  <si>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</si>
  <si>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</si>
  <si>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</si>
  <si>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</si>
  <si>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</si>
  <si>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</si>
  <si>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</si>
  <si>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</si>
  <si>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</si>
  <si>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</si>
  <si>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</si>
  <si>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</si>
  <si>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</si>
  <si>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</si>
  <si>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</si>
  <si>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</si>
  <si>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</si>
  <si>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</si>
  <si>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</si>
  <si>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</si>
  <si>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</si>
  <si>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</si>
  <si>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</si>
  <si>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</si>
  <si>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</si>
  <si>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</si>
  <si>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</si>
  <si>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</si>
  <si>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</si>
  <si>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</si>
  <si>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</si>
  <si>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</si>
  <si>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</si>
  <si>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</si>
  <si>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</si>
  <si>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</si>
  <si>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</si>
  <si>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</si>
  <si>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</si>
  <si>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</si>
  <si>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</si>
  <si>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</si>
  <si>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</si>
  <si>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</si>
  <si>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</si>
  <si>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</si>
  <si>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</si>
  <si>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</si>
  <si>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</si>
  <si>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</si>
  <si>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</si>
  <si>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</si>
  <si>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</si>
  <si>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</si>
  <si>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</si>
  <si>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</si>
  <si>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</si>
  <si>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</si>
  <si>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</si>
  <si>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</si>
  <si>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</si>
  <si>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</si>
  <si>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</si>
  <si>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</si>
  <si>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</si>
  <si>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</si>
  <si>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</si>
  <si>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</si>
  <si>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</si>
  <si>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</si>
  <si>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</si>
  <si>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</si>
  <si>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</si>
  <si>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</si>
  <si>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</si>
  <si>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</si>
  <si>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</si>
  <si>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</si>
  <si>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</si>
  <si>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</si>
  <si>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</si>
  <si>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</si>
  <si>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</si>
  <si>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</si>
  <si>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</si>
  <si>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</si>
  <si>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</si>
  <si>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</si>
  <si>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</si>
  <si>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</si>
  <si>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</si>
  <si>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</si>
  <si>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</si>
  <si>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</si>
  <si>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</si>
  <si>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</si>
  <si>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</si>
  <si>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</si>
  <si>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</si>
  <si>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</si>
  <si>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</si>
  <si>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</si>
  <si>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</si>
  <si>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</si>
  <si>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</si>
  <si>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</si>
  <si>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</si>
  <si>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</si>
  <si>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</si>
  <si>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</si>
  <si>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</si>
  <si>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</si>
  <si>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</si>
  <si>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</si>
  <si>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</si>
  <si>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</si>
  <si>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</si>
  <si>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</si>
  <si>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</si>
  <si>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</si>
  <si>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</si>
  <si>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</si>
  <si>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</si>
  <si>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</si>
  <si>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</si>
  <si>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</si>
  <si>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</si>
  <si>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</si>
  <si>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</si>
  <si>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</si>
  <si>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</si>
  <si>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</si>
  <si>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</si>
  <si>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</si>
  <si>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</si>
  <si>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</si>
  <si>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</si>
  <si>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</si>
  <si>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</si>
  <si>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</si>
  <si>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</si>
  <si>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</si>
  <si>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</si>
  <si>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</si>
  <si>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</si>
  <si>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</si>
  <si>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</si>
  <si>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</si>
  <si>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</si>
  <si>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</si>
  <si>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</si>
  <si>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</si>
  <si>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</si>
  <si>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</si>
  <si>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</si>
  <si>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</si>
  <si>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</si>
  <si>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</si>
  <si>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</si>
  <si>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</si>
  <si>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</si>
  <si>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</si>
  <si>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</si>
  <si>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</si>
  <si>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</si>
  <si>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</si>
  <si>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</si>
  <si>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</si>
  <si>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</si>
  <si>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</si>
  <si>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</si>
  <si>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</si>
  <si>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</si>
  <si>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</si>
  <si>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</si>
  <si>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</si>
  <si>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</si>
  <si>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</si>
  <si>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</si>
  <si>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</si>
  <si>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</si>
  <si>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</si>
  <si>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</si>
  <si>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</si>
  <si>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</si>
  <si>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</si>
  <si>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</si>
  <si>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</si>
  <si>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</si>
  <si>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</si>
  <si>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</si>
  <si>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</si>
  <si>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</si>
  <si>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</si>
  <si>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</si>
  <si>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</si>
  <si>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</si>
  <si>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</si>
  <si>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</si>
  <si>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</si>
  <si>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</si>
  <si>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</si>
  <si>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</si>
  <si>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</si>
  <si>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</si>
  <si>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</si>
  <si>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</si>
  <si>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</si>
  <si>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</si>
  <si>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</si>
  <si>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</si>
  <si>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</si>
  <si>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</si>
  <si>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</si>
  <si>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</si>
  <si>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</si>
  <si>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</si>
  <si>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</si>
  <si>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</si>
  <si>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</si>
  <si>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</si>
  <si>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</si>
  <si>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</si>
  <si>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</si>
  <si>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</si>
  <si>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</si>
  <si>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</si>
  <si>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</si>
  <si>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</si>
  <si>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</si>
  <si>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</si>
  <si>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</si>
  <si>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</si>
  <si>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</si>
  <si>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</si>
  <si>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</si>
  <si>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</si>
  <si>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</si>
  <si>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</si>
  <si>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</si>
  <si>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</si>
  <si>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</si>
  <si>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</si>
  <si>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</si>
  <si>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</si>
  <si>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</si>
  <si>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</si>
  <si>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</si>
  <si>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</si>
  <si>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</si>
  <si>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</si>
  <si>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</si>
  <si>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</si>
  <si>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</si>
  <si>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</si>
  <si>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</si>
  <si>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</si>
  <si>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</si>
  <si>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</si>
  <si>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</si>
  <si>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</si>
  <si>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</si>
  <si>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</si>
  <si>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</si>
  <si>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</si>
  <si>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</si>
  <si>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</si>
  <si>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</si>
  <si>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</si>
  <si>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</si>
  <si>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</si>
  <si>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</si>
  <si>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</si>
  <si>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</si>
  <si>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</si>
  <si>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</si>
  <si>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</si>
  <si>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</si>
  <si>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</si>
  <si>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</si>
  <si>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</si>
  <si>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</si>
  <si>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</si>
  <si>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</si>
  <si>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</si>
  <si>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</si>
  <si>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</si>
  <si>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</si>
  <si>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</si>
  <si>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</si>
  <si>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</si>
  <si>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</si>
  <si>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</si>
  <si>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</si>
  <si>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</si>
  <si>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</si>
  <si>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</si>
  <si>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</si>
  <si>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</si>
  <si>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</si>
  <si>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</si>
  <si>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</si>
  <si>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</si>
  <si>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</si>
  <si>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</si>
  <si>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</si>
  <si>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</si>
  <si>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</si>
  <si>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</si>
  <si>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</si>
  <si>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</si>
  <si>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</si>
  <si>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</si>
  <si>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</si>
  <si>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</si>
  <si>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</si>
  <si>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</si>
  <si>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</si>
  <si>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</si>
  <si>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</si>
  <si>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</si>
  <si>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</si>
  <si>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</si>
  <si>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</si>
  <si>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</si>
  <si>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</si>
  <si>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</si>
  <si>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</si>
  <si>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</si>
  <si>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</si>
  <si>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</si>
  <si>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</si>
  <si>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</si>
  <si>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</si>
  <si>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</si>
  <si>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</si>
  <si>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</si>
  <si>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</si>
  <si>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</si>
  <si>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</si>
  <si>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</si>
  <si>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</si>
  <si>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</si>
  <si>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</si>
  <si>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</si>
  <si>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</si>
  <si>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</si>
  <si>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</si>
  <si>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</si>
  <si>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</si>
  <si>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</si>
  <si>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</si>
  <si>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</si>
  <si>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</si>
  <si>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</si>
  <si>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</si>
  <si>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</si>
  <si>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</si>
  <si>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</si>
  <si>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</si>
  <si>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</si>
  <si>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</si>
  <si>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</si>
  <si>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</si>
  <si>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</si>
  <si>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</si>
  <si>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</si>
  <si>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</si>
  <si>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</si>
  <si>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</si>
  <si>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</si>
  <si>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</si>
  <si>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</si>
  <si>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</si>
  <si>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</si>
  <si>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</si>
  <si>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</si>
  <si>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</si>
  <si>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</si>
  <si>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</si>
  <si>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</si>
  <si>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</si>
  <si>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</si>
  <si>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</si>
  <si>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</si>
  <si>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</si>
  <si>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</si>
  <si>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</si>
  <si>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</si>
  <si>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</si>
  <si>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</si>
  <si>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</si>
  <si>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</si>
  <si>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</si>
  <si>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</si>
  <si>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</si>
  <si>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</si>
  <si>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</si>
  <si>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</si>
  <si>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</si>
  <si>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</si>
  <si>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</si>
  <si>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</si>
  <si>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</si>
  <si>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</si>
  <si>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</si>
  <si>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</si>
  <si>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</si>
  <si>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</si>
  <si>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</si>
  <si>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</si>
  <si>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</si>
  <si>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</si>
  <si>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</si>
  <si>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</si>
  <si>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</si>
  <si>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</si>
  <si>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</si>
  <si>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</si>
  <si>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</si>
  <si>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</si>
  <si>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</si>
  <si>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</si>
  <si>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</si>
  <si>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</si>
  <si>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</si>
  <si>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</si>
  <si>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</si>
  <si>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</si>
  <si>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</si>
  <si>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</si>
  <si>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</si>
  <si>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</si>
  <si>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</si>
  <si>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</si>
  <si>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</si>
  <si>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</si>
  <si>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</si>
  <si>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</si>
  <si>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</si>
  <si>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</si>
  <si>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</si>
  <si>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</si>
  <si>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</si>
  <si>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</si>
  <si>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</si>
  <si>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</si>
  <si>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</si>
  <si>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</si>
  <si>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</si>
  <si>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</si>
  <si>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</si>
  <si>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</si>
  <si>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</si>
  <si>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</si>
  <si>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</si>
  <si>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</si>
  <si>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</si>
  <si>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</si>
  <si>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</si>
  <si>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</si>
  <si>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</si>
  <si>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</si>
  <si>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</si>
  <si>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</si>
  <si>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</si>
  <si>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</si>
  <si>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</si>
  <si>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</si>
  <si>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</si>
  <si>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</si>
  <si>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</si>
  <si>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</si>
  <si>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</si>
  <si>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</si>
  <si>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</si>
  <si>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</si>
  <si>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</si>
  <si>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</si>
  <si>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</si>
  <si>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</si>
  <si>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</si>
  <si>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</si>
  <si>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</si>
  <si>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</si>
  <si>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</si>
  <si>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</si>
  <si>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</si>
  <si>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</si>
  <si>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</si>
  <si>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</si>
  <si>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</si>
  <si>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</si>
  <si>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</si>
  <si>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</si>
  <si>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</si>
  <si>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</si>
  <si>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</si>
  <si>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</si>
  <si>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</si>
  <si>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</si>
  <si>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</si>
  <si>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</si>
  <si>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</si>
  <si>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</si>
  <si>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</si>
  <si>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</si>
  <si>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</si>
  <si>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</si>
  <si>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</si>
  <si>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</si>
  <si>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</si>
  <si>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</si>
  <si>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</si>
  <si>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</si>
  <si>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</si>
  <si>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</si>
  <si>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</si>
  <si>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</si>
  <si>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</si>
  <si>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</si>
  <si>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</si>
  <si>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</si>
  <si>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</si>
  <si>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</si>
  <si>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</si>
  <si>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</si>
  <si>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</si>
  <si>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</si>
  <si>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</si>
  <si>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</si>
  <si>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</si>
  <si>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</si>
  <si>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</si>
  <si>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</si>
  <si>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</si>
  <si>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</si>
  <si>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</si>
  <si>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</si>
  <si>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</si>
  <si>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</si>
  <si>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</si>
  <si>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</si>
  <si>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</si>
  <si>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</si>
  <si>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</si>
  <si>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</si>
  <si>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</si>
  <si>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</si>
  <si>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</si>
  <si>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</si>
  <si>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</si>
  <si>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</si>
  <si>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</si>
  <si>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</si>
  <si>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</si>
  <si>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</si>
  <si>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</si>
  <si>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</si>
  <si>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</si>
  <si>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</si>
  <si>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</si>
  <si>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</si>
  <si>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</si>
  <si>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</si>
  <si>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</si>
  <si>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</si>
  <si>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</si>
  <si>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</si>
  <si>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</si>
  <si>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</si>
  <si>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</si>
  <si>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</si>
  <si>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</si>
  <si>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</si>
  <si>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</si>
  <si>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</si>
  <si>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</si>
  <si>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</si>
  <si>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</si>
  <si>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</si>
  <si>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</si>
  <si>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</si>
  <si>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</si>
  <si>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</si>
  <si>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</si>
  <si>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</si>
  <si>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</si>
  <si>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</si>
  <si>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</si>
  <si>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</si>
  <si>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</si>
  <si>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</si>
  <si>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</si>
  <si>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</si>
  <si>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</si>
  <si>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</si>
  <si>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</si>
  <si>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</si>
  <si>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</si>
  <si>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</si>
  <si>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</si>
  <si>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</si>
  <si>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</si>
  <si>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</si>
  <si>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</si>
  <si>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</si>
  <si>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</si>
  <si>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</si>
  <si>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</si>
  <si>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</si>
  <si>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</si>
  <si>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</si>
  <si>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</si>
  <si>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</si>
  <si>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</si>
  <si>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</si>
  <si>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</si>
  <si>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</si>
  <si>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</si>
  <si>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</si>
  <si>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</si>
  <si>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</si>
  <si>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</si>
  <si>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</si>
  <si>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</si>
  <si>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</si>
  <si>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</si>
  <si>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</si>
  <si>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</si>
  <si>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</si>
  <si>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</si>
  <si>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</si>
  <si>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</si>
  <si>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</si>
  <si>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</si>
  <si>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</si>
  <si>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</si>
  <si>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</si>
  <si>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</si>
  <si>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</si>
  <si>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</si>
  <si>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</si>
  <si>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</si>
  <si>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</si>
  <si>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</si>
  <si>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</si>
  <si>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</si>
  <si>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</si>
  <si>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</si>
  <si>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</si>
  <si>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</si>
  <si>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</si>
  <si>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</si>
  <si>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</si>
  <si>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</si>
  <si>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</si>
  <si>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</si>
  <si>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</si>
  <si>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</si>
  <si>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</si>
  <si>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</si>
  <si>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</si>
  <si>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</si>
  <si>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</si>
  <si>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</si>
  <si>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</si>
  <si>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</si>
  <si>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</si>
  <si>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</si>
  <si>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</si>
  <si>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</si>
  <si>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</si>
  <si>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</si>
  <si>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</si>
  <si>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</si>
  <si>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</si>
  <si>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</si>
  <si>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</si>
  <si>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</si>
  <si>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</si>
  <si>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</si>
  <si>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</si>
  <si>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</si>
  <si>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</si>
  <si>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</si>
  <si>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</si>
  <si>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</si>
  <si>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</si>
  <si>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</si>
  <si>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</si>
  <si>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</si>
  <si>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</si>
  <si>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</si>
  <si>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</si>
  <si>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</si>
  <si>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</si>
  <si>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</si>
  <si>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</si>
  <si>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</si>
  <si>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</si>
  <si>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</si>
  <si>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</si>
  <si>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</si>
  <si>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</si>
  <si>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</si>
  <si>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</si>
  <si>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</si>
  <si>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</si>
  <si>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</si>
  <si>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</si>
  <si>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</si>
  <si>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</si>
  <si>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</si>
  <si>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</si>
  <si>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</si>
  <si>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</si>
  <si>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</si>
  <si>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</si>
  <si>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</si>
  <si>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</si>
  <si>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</si>
  <si>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</si>
  <si>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</si>
  <si>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</si>
  <si>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</si>
  <si>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</si>
  <si>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</si>
  <si>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</si>
  <si>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</si>
  <si>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</si>
  <si>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</si>
  <si>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</si>
  <si>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</si>
  <si>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</si>
  <si>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</si>
  <si>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</si>
  <si>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</si>
  <si>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</si>
  <si>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</si>
  <si>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</si>
  <si>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</si>
  <si>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</si>
  <si>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</si>
  <si>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</si>
  <si>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</si>
  <si>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</si>
  <si>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</si>
  <si>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</si>
  <si>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</si>
  <si>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</si>
  <si>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</si>
  <si>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</si>
  <si>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</si>
  <si>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</si>
  <si>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</si>
  <si>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</si>
  <si>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</si>
  <si>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</si>
  <si>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</si>
  <si>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</si>
  <si>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</si>
  <si>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</si>
  <si>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</si>
  <si>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</si>
  <si>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</si>
  <si>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</si>
  <si>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</si>
  <si>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</si>
  <si>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</si>
  <si>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</si>
  <si>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</si>
  <si>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</si>
  <si>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</si>
  <si>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</si>
  <si>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</si>
  <si>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</si>
  <si>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</si>
  <si>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</si>
  <si>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</si>
  <si>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</si>
  <si>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</si>
  <si>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</si>
  <si>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</si>
  <si>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</si>
  <si>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</si>
  <si>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</si>
  <si>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</si>
  <si>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</si>
  <si>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</si>
  <si>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</si>
  <si>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</si>
  <si>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</si>
  <si>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</si>
  <si>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</si>
  <si>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</si>
  <si>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</si>
  <si>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</si>
  <si>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</si>
  <si>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</si>
  <si>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</si>
  <si>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</si>
  <si>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</si>
  <si>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</si>
  <si>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</si>
  <si>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</si>
  <si>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</si>
  <si>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</si>
  <si>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</si>
  <si>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</si>
  <si>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</si>
  <si>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</si>
  <si>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</si>
  <si>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</si>
  <si>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</si>
  <si>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</si>
  <si>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</si>
  <si>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</si>
  <si>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</si>
  <si>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</si>
  <si>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</si>
  <si>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</si>
  <si>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</si>
  <si>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</si>
  <si>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</si>
  <si>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</si>
  <si>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</si>
  <si>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</si>
  <si>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</si>
  <si>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</si>
  <si>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</si>
  <si>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</si>
  <si>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</si>
  <si>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</si>
  <si>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</si>
  <si>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</si>
  <si>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</si>
  <si>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</si>
  <si>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</si>
  <si>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</si>
  <si>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</si>
  <si>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</si>
  <si>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</si>
  <si>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</si>
  <si>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</si>
  <si>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</si>
  <si>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</si>
  <si>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</si>
  <si>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</si>
  <si>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</si>
  <si>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</si>
  <si>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</si>
  <si>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</si>
  <si>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</si>
  <si>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</si>
  <si>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</si>
  <si>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</si>
  <si>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</si>
  <si>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</si>
  <si>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</si>
  <si>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</si>
  <si>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</si>
  <si>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</si>
  <si>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</si>
  <si>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</si>
  <si>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</si>
  <si>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</si>
  <si>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</si>
  <si>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</si>
  <si>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</si>
  <si>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</si>
  <si>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</si>
  <si>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</si>
  <si>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</si>
  <si>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</si>
  <si>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</si>
  <si>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</si>
  <si>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</si>
  <si>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</si>
  <si>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</si>
  <si>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</si>
  <si>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</si>
  <si>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</si>
  <si>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</si>
  <si>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</si>
  <si>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</si>
  <si>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</si>
  <si>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</si>
  <si>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</si>
  <si>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</si>
  <si>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</si>
  <si>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</si>
  <si>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</si>
  <si>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</si>
  <si>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</si>
  <si>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</si>
  <si>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</si>
  <si>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</si>
  <si>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</si>
  <si>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</si>
  <si>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</si>
  <si>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</si>
  <si>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</si>
  <si>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</si>
  <si>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</si>
  <si>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</si>
  <si>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</si>
  <si>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</si>
  <si>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</si>
  <si>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</si>
  <si>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</si>
  <si>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</si>
  <si>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</si>
  <si>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</si>
  <si>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</si>
  <si>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</si>
  <si>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</si>
  <si>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</si>
  <si>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</si>
  <si>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</si>
  <si>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</si>
  <si>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</si>
  <si>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</si>
  <si>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</si>
  <si>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</si>
  <si>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</si>
  <si>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</si>
  <si>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</si>
  <si>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</si>
  <si>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</si>
  <si>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</si>
  <si>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</si>
  <si>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</si>
  <si>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</si>
  <si>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</si>
  <si>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</si>
  <si>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</si>
  <si>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</si>
  <si>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</si>
  <si>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</si>
  <si>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</si>
  <si>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</si>
  <si>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</si>
  <si>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</si>
  <si>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</si>
  <si>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</si>
  <si>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</si>
  <si>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</si>
  <si>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</si>
  <si>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</si>
  <si>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</si>
  <si>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</si>
  <si>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</si>
  <si>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</si>
  <si>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</si>
  <si>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</si>
  <si>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</si>
  <si>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</si>
  <si>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</si>
  <si>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</si>
  <si>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</si>
  <si>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</si>
  <si>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</si>
  <si>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</si>
  <si>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</si>
  <si>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</si>
  <si>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</si>
  <si>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</si>
  <si>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</si>
  <si>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</si>
  <si>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</si>
  <si>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</si>
  <si>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</si>
  <si>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</si>
  <si>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</si>
  <si>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</si>
  <si>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</si>
  <si>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</si>
  <si>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</si>
  <si>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</si>
  <si>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</si>
  <si>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</si>
  <si>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</si>
  <si>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</si>
  <si>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</si>
  <si>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</si>
  <si>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</si>
  <si>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</si>
  <si>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</si>
  <si>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</si>
  <si>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</si>
  <si>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</si>
  <si>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</si>
  <si>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</si>
  <si>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</si>
  <si>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</si>
  <si>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</si>
  <si>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</si>
  <si>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</si>
  <si>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</si>
  <si>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</si>
  <si>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</si>
  <si>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</si>
  <si>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</si>
  <si>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</si>
  <si>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</si>
  <si>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</si>
  <si>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</si>
  <si>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</si>
  <si>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</si>
  <si>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</si>
  <si>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</si>
  <si>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</si>
  <si>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</si>
  <si>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</si>
  <si>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</si>
  <si>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</si>
  <si>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</si>
  <si>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</si>
  <si>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</si>
  <si>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</si>
  <si>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</si>
  <si>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</si>
  <si>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</si>
  <si>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</si>
  <si>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</si>
  <si>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</si>
  <si>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</si>
  <si>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</si>
  <si>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</si>
  <si>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</si>
  <si>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</si>
  <si>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</si>
  <si>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</si>
  <si>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</si>
  <si>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</si>
  <si>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</si>
  <si>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</si>
  <si>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</si>
  <si>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</si>
  <si>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</si>
  <si>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</si>
  <si>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</si>
  <si>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</si>
  <si>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</si>
  <si>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</si>
  <si>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</si>
  <si>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</si>
  <si>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</si>
  <si>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</si>
  <si>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</si>
  <si>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</si>
  <si>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</si>
  <si>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</si>
  <si>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</si>
  <si>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</si>
  <si>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</si>
  <si>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</si>
  <si>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</si>
  <si>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</si>
  <si>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</si>
  <si>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</si>
  <si>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</si>
  <si>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</si>
  <si>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</si>
  <si>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</si>
  <si>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</si>
  <si>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</si>
  <si>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</si>
  <si>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</si>
  <si>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</si>
  <si>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</si>
  <si>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</si>
  <si>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</si>
  <si>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</si>
  <si>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</si>
  <si>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</si>
  <si>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</si>
  <si>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</si>
  <si>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</si>
  <si>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</si>
  <si>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</si>
  <si>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</si>
  <si>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</si>
  <si>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</si>
  <si>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</si>
  <si>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</si>
  <si>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</si>
  <si>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</si>
  <si>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</si>
  <si>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</si>
  <si>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</si>
  <si>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</si>
  <si>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</si>
  <si>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</si>
  <si>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</si>
  <si>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</si>
  <si>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</si>
  <si>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</si>
  <si>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</si>
  <si>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</si>
  <si>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</si>
  <si>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</si>
  <si>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</si>
  <si>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</si>
  <si>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</si>
  <si>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</si>
  <si>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</si>
  <si>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</si>
  <si>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</si>
  <si>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</si>
  <si>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</si>
  <si>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</si>
  <si>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</si>
  <si>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</si>
  <si>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</si>
  <si>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</si>
  <si>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</si>
  <si>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</si>
  <si>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</si>
  <si>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</si>
  <si>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</si>
  <si>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</si>
  <si>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</si>
  <si>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</si>
  <si>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</si>
  <si>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</si>
  <si>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</si>
  <si>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</si>
  <si>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</si>
  <si>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</si>
  <si>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</si>
  <si>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</si>
  <si>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</si>
  <si>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</si>
  <si>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</si>
  <si>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</si>
  <si>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</si>
  <si>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</si>
  <si>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</si>
  <si>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</si>
  <si>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</si>
  <si>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</si>
  <si>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</si>
  <si>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</si>
  <si>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</si>
  <si>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</si>
  <si>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</si>
  <si>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</si>
  <si>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</si>
  <si>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</si>
  <si>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</si>
  <si>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</si>
  <si>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</si>
  <si>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</si>
  <si>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</si>
  <si>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</si>
  <si>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</si>
  <si>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</si>
  <si>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</si>
  <si>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</si>
  <si>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</si>
  <si>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</si>
  <si>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</si>
  <si>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</si>
  <si>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</si>
  <si>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</si>
  <si>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</si>
  <si>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</si>
  <si>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</si>
  <si>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</si>
  <si>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</si>
  <si>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</si>
  <si>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</si>
  <si>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</si>
  <si>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</si>
  <si>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</si>
  <si>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</si>
  <si>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</si>
  <si>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</si>
  <si>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</si>
  <si>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</si>
  <si>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</si>
  <si>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</si>
  <si>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</si>
  <si>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</si>
  <si>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</si>
  <si>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</si>
  <si>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</si>
  <si>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</si>
  <si>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</si>
  <si>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</si>
  <si>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</si>
  <si>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</si>
  <si>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</si>
  <si>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</si>
  <si>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</si>
  <si>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</si>
  <si>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</si>
  <si>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</si>
  <si>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</si>
  <si>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</si>
  <si>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</si>
  <si>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</si>
  <si>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</si>
  <si>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</si>
  <si>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</si>
  <si>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</si>
  <si>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</si>
  <si>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</si>
  <si>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</si>
  <si>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</si>
  <si>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</si>
  <si>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</si>
  <si>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</si>
  <si>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</si>
  <si>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</si>
  <si>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</si>
  <si>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</si>
  <si>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</si>
  <si>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</si>
  <si>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</si>
  <si>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</si>
  <si>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</si>
  <si>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</si>
  <si>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</si>
  <si>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</si>
  <si>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</si>
  <si>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</si>
  <si>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</si>
  <si>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</si>
  <si>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</si>
  <si>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</si>
  <si>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</si>
  <si>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</si>
  <si>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</si>
  <si>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</si>
  <si>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</si>
  <si>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</si>
  <si>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</si>
  <si>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</si>
  <si>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</si>
  <si>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</si>
  <si>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</si>
  <si>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</si>
  <si>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</si>
  <si>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</si>
  <si>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</si>
  <si>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</si>
  <si>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</si>
  <si>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</si>
  <si>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</si>
  <si>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</si>
  <si>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</si>
  <si>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</si>
  <si>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</si>
  <si>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</si>
  <si>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</si>
  <si>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</si>
  <si>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</si>
  <si>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</si>
  <si>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</si>
  <si>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</si>
  <si>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</si>
  <si>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</si>
  <si>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</si>
  <si>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</si>
  <si>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</si>
  <si>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</si>
  <si>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</si>
  <si>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</si>
  <si>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</si>
  <si>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</si>
  <si>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</si>
  <si>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</si>
  <si>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</si>
  <si>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</si>
  <si>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</si>
  <si>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</si>
  <si>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</si>
  <si>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</si>
  <si>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</si>
  <si>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</si>
  <si>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</si>
  <si>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</si>
  <si>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</si>
  <si>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</si>
  <si>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</si>
  <si>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</si>
  <si>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</si>
  <si>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</si>
  <si>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</si>
  <si>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</si>
  <si>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</si>
  <si>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</si>
  <si>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</si>
  <si>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</si>
  <si>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</si>
  <si>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</si>
  <si>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</si>
  <si>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</si>
  <si>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</si>
  <si>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</si>
  <si>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</si>
  <si>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</si>
  <si>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</si>
  <si>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</si>
  <si>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</si>
  <si>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</si>
  <si>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</si>
  <si>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</si>
  <si>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</si>
  <si>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</si>
  <si>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</si>
  <si>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</si>
  <si>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</si>
  <si>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</si>
  <si>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</si>
  <si>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</si>
  <si>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</si>
  <si>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</si>
  <si>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</si>
  <si>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</si>
  <si>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</si>
  <si>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</si>
  <si>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</si>
  <si>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</si>
  <si>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</si>
  <si>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</si>
  <si>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</si>
  <si>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</si>
  <si>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</si>
  <si>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</si>
  <si>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</si>
  <si>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</si>
  <si>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</si>
  <si>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</si>
  <si>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</si>
  <si>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</si>
  <si>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</si>
  <si>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</si>
  <si>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</si>
  <si>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</si>
  <si>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</si>
  <si>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</si>
  <si>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</si>
  <si>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</si>
  <si>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</si>
  <si>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</si>
  <si>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</si>
  <si>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</si>
  <si>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</si>
  <si>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</si>
  <si>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</si>
  <si>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</si>
  <si>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</si>
  <si>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</si>
  <si>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</si>
  <si>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</si>
  <si>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</si>
  <si>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</si>
  <si>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</si>
  <si>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</si>
  <si>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</si>
  <si>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</si>
  <si>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</si>
  <si>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</si>
  <si>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</si>
  <si>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</si>
  <si>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</si>
  <si>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</si>
  <si>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</si>
  <si>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</si>
  <si>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</si>
  <si>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</si>
  <si>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</si>
  <si>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</si>
  <si>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</si>
  <si>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</si>
  <si>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</si>
  <si>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</si>
  <si>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</si>
  <si>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</si>
  <si>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</si>
  <si>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</si>
  <si>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</si>
  <si>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</si>
  <si>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</si>
  <si>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</si>
  <si>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</si>
  <si>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</si>
  <si>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</si>
  <si>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</si>
  <si>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</si>
  <si>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</si>
  <si>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</si>
  <si>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</si>
  <si>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</si>
  <si>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</si>
  <si>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</si>
  <si>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</si>
  <si>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</si>
  <si>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</si>
  <si>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</si>
  <si>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</si>
  <si>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</si>
  <si>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</si>
  <si>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</si>
  <si>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</si>
  <si>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</si>
  <si>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</si>
  <si>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</si>
  <si>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</si>
  <si>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</si>
  <si>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</si>
  <si>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</si>
  <si>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</si>
  <si>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</si>
  <si>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</si>
  <si>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</si>
  <si>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</si>
  <si>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</si>
  <si>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</si>
  <si>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</si>
  <si>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</si>
  <si>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</si>
  <si>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</si>
  <si>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</si>
  <si>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</si>
  <si>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</si>
  <si>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</si>
  <si>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</si>
  <si>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</si>
  <si>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</si>
  <si>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</si>
  <si>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</si>
  <si>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</si>
  <si>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</si>
  <si>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</si>
  <si>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</si>
  <si>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</si>
  <si>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</si>
  <si>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</si>
  <si>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</si>
  <si>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</si>
  <si>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</si>
  <si>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</si>
  <si>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</si>
  <si>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</si>
  <si>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</si>
  <si>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</si>
  <si>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</si>
  <si>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</si>
  <si>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</si>
  <si>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</si>
  <si>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</si>
  <si>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</si>
  <si>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</si>
  <si>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</si>
  <si>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</si>
  <si>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</si>
  <si>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</si>
  <si>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</si>
  <si>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</si>
  <si>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</si>
  <si>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</si>
  <si>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</si>
  <si>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</si>
  <si>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</si>
  <si>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</si>
  <si>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</si>
  <si>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</si>
  <si>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</si>
  <si>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</si>
  <si>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</si>
  <si>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</si>
  <si>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</si>
  <si>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</si>
  <si>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</si>
  <si>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</si>
  <si>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</si>
  <si>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</si>
  <si>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</si>
  <si>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</si>
  <si>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</si>
  <si>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</si>
  <si>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</si>
  <si>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</si>
  <si>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</si>
  <si>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</si>
  <si>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</si>
  <si>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</si>
  <si>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</si>
  <si>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</si>
  <si>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</si>
  <si>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</si>
  <si>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</si>
  <si>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</si>
  <si>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</si>
  <si>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</si>
  <si>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</si>
  <si>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</si>
  <si>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</si>
  <si>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</si>
  <si>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</si>
  <si>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</si>
  <si>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</si>
  <si>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</si>
  <si>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</si>
  <si>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</si>
  <si>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</si>
  <si>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</si>
  <si>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</si>
  <si>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</si>
  <si>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</si>
  <si>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</si>
  <si>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</si>
  <si>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</si>
  <si>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</si>
  <si>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</si>
  <si>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</si>
  <si>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</si>
  <si>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</si>
  <si>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</si>
  <si>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</si>
  <si>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</si>
  <si>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</si>
  <si>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</si>
  <si>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</si>
  <si>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</si>
  <si>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</si>
  <si>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</si>
  <si>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</si>
  <si>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</si>
  <si>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</si>
  <si>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</si>
  <si>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</si>
  <si>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</si>
  <si>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</si>
  <si>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</si>
  <si>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</si>
  <si>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</si>
  <si>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</si>
  <si>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</si>
  <si>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</si>
  <si>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</si>
  <si>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</si>
  <si>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</si>
  <si>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</si>
  <si>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</si>
  <si>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</si>
  <si>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</si>
  <si>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</si>
  <si>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</si>
  <si>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</si>
  <si>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</si>
  <si>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</si>
  <si>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</si>
  <si>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</si>
  <si>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</si>
  <si>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</si>
  <si>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</si>
  <si>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</si>
  <si>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</si>
  <si>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</si>
  <si>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</si>
  <si>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</si>
  <si>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</si>
  <si>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</si>
  <si>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</si>
  <si>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</si>
  <si>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</si>
  <si>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</si>
  <si>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</si>
  <si>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</si>
  <si>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</si>
  <si>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</si>
  <si>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</si>
  <si>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</si>
  <si>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</si>
  <si>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</si>
  <si>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</si>
  <si>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</si>
  <si>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</si>
  <si>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</si>
  <si>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</si>
  <si>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</si>
  <si>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</si>
  <si>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</si>
  <si>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</si>
  <si>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</si>
  <si>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</si>
  <si>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</si>
  <si>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</si>
  <si>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</si>
  <si>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</si>
  <si>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</si>
  <si>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</si>
  <si>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</si>
  <si>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</si>
  <si>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</si>
  <si>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</si>
  <si>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</si>
  <si>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</si>
  <si>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</si>
  <si>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</si>
  <si>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</si>
  <si>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</si>
  <si>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</si>
  <si>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</si>
  <si>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</si>
  <si>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</si>
  <si>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</si>
  <si>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</si>
  <si>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</si>
  <si>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</si>
  <si>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</si>
  <si>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</si>
  <si>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</si>
  <si>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</si>
  <si>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</si>
  <si>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</si>
  <si>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</si>
  <si>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</si>
  <si>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</si>
  <si>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</si>
  <si>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</si>
  <si>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</si>
  <si>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</si>
  <si>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</si>
  <si>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</si>
  <si>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</si>
  <si>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</si>
  <si>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</si>
  <si>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</si>
  <si>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</si>
  <si>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</si>
  <si>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</si>
  <si>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</si>
  <si>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</si>
  <si>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</si>
  <si>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</si>
  <si>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</si>
  <si>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</si>
  <si>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</si>
  <si>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</si>
  <si>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</si>
  <si>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</si>
  <si>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</si>
  <si>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</si>
  <si>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</si>
  <si>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</si>
  <si>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</si>
  <si>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</si>
  <si>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</si>
  <si>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</si>
  <si>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</si>
  <si>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</si>
  <si>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</si>
  <si>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</si>
  <si>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</si>
  <si>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</si>
  <si>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</si>
  <si>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</si>
  <si>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</si>
  <si>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</si>
  <si>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</si>
  <si>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</si>
  <si>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</si>
  <si>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</si>
  <si>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</si>
  <si>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</si>
  <si>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</si>
  <si>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</si>
  <si>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</si>
  <si>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</si>
  <si>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</si>
  <si>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</si>
  <si>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</si>
  <si>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</si>
  <si>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</si>
  <si>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</si>
  <si>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</si>
  <si>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</si>
  <si>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</si>
  <si>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</si>
  <si>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</si>
  <si>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</si>
  <si>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</si>
  <si>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</si>
  <si>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</si>
  <si>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</si>
  <si>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</si>
  <si>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</si>
  <si>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</si>
  <si>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</si>
  <si>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</si>
  <si>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</si>
  <si>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</si>
  <si>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</si>
  <si>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</si>
  <si>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</si>
  <si>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</si>
  <si>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</si>
  <si>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</si>
  <si>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</si>
  <si>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</si>
  <si>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</si>
  <si>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</si>
  <si>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</si>
  <si>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</si>
  <si>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</si>
  <si>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</si>
  <si>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</si>
  <si>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</si>
  <si>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</si>
  <si>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</si>
  <si>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</si>
  <si>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</si>
  <si>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</si>
  <si>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</si>
  <si>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</si>
  <si>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</si>
  <si>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</si>
  <si>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</si>
  <si>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</si>
  <si>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</si>
  <si>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</si>
  <si>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</si>
  <si>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</si>
  <si>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</si>
  <si>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</si>
  <si>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</si>
  <si>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</si>
  <si>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</si>
  <si>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</si>
  <si>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</si>
  <si>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</si>
  <si>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</si>
  <si>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</si>
  <si>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</si>
  <si>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</si>
  <si>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</si>
  <si>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</si>
  <si>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</si>
  <si>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</si>
  <si>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</si>
  <si>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</si>
  <si>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</si>
  <si>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</si>
  <si>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</si>
  <si>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</si>
  <si>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</si>
  <si>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</si>
  <si>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</si>
  <si>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</si>
  <si>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</si>
  <si>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</si>
  <si>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</si>
  <si>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</si>
  <si>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</si>
  <si>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</si>
  <si>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</si>
  <si>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</si>
  <si>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</si>
  <si>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</si>
  <si>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</si>
  <si>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</si>
  <si>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</si>
  <si>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</si>
  <si>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</si>
  <si>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</si>
  <si>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</si>
  <si>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</si>
  <si>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</si>
  <si>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</si>
  <si>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</si>
  <si>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</si>
  <si>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</si>
  <si>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</si>
  <si>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</si>
  <si>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</si>
  <si>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</si>
  <si>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</si>
  <si>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</si>
  <si>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</si>
  <si>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</si>
  <si>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</si>
  <si>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</si>
  <si>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</si>
  <si>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</si>
  <si>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</si>
  <si>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</si>
  <si>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</si>
  <si>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</si>
  <si>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</si>
  <si>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</si>
  <si>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</si>
  <si>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</si>
  <si>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</si>
  <si>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</si>
  <si>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</si>
  <si>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</si>
  <si>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</si>
  <si>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</si>
  <si>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</si>
  <si>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</si>
  <si>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</si>
  <si>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</si>
  <si>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</si>
  <si>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</si>
  <si>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</si>
  <si>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</si>
  <si>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</si>
  <si>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</si>
  <si>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</si>
  <si>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</si>
  <si>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</si>
  <si>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</si>
  <si>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</si>
  <si>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</si>
  <si>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</si>
  <si>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</si>
  <si>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</si>
  <si>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</si>
  <si>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</si>
  <si>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</si>
  <si>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</si>
  <si>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</si>
  <si>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</si>
  <si>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</si>
  <si>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</si>
  <si>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</si>
  <si>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</si>
  <si>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</si>
  <si>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</si>
  <si>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</si>
  <si>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</si>
  <si>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</si>
  <si>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</si>
  <si>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</si>
  <si>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</si>
  <si>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</si>
  <si>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</si>
  <si>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</si>
  <si>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</si>
  <si>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</si>
  <si>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</si>
  <si>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</si>
  <si>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</si>
  <si>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</si>
  <si>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</si>
  <si>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</si>
  <si>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</si>
  <si>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</si>
  <si>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</si>
  <si>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</si>
  <si>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</si>
  <si>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</si>
  <si>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</si>
  <si>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</si>
  <si>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</si>
  <si>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</si>
  <si>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</si>
  <si>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</si>
  <si>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</si>
  <si>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</si>
  <si>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</si>
  <si>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</si>
  <si>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</si>
  <si>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</si>
  <si>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</si>
  <si>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</si>
  <si>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</si>
  <si>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</si>
  <si>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</si>
  <si>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</si>
  <si>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</si>
  <si>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</si>
  <si>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</si>
  <si>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</si>
  <si>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</si>
  <si>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</si>
  <si>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</si>
  <si>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</si>
  <si>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</si>
  <si>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</si>
  <si>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</si>
  <si>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</si>
  <si>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</si>
  <si>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</si>
  <si>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</si>
  <si>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</si>
  <si>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</si>
  <si>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</si>
  <si>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</si>
  <si>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</si>
  <si>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</si>
  <si>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</si>
  <si>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</si>
  <si>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</si>
  <si>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</si>
  <si>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</si>
  <si>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</si>
  <si>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</si>
  <si>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</si>
  <si>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</si>
  <si>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</si>
  <si>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</si>
  <si>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</si>
  <si>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</si>
  <si>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</si>
  <si>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</si>
  <si>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</si>
  <si>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</si>
  <si>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</si>
  <si>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</si>
  <si>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</si>
  <si>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</si>
  <si>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</si>
  <si>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</si>
  <si>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</si>
  <si>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</si>
  <si>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</si>
  <si>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</si>
  <si>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</si>
  <si>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</si>
  <si>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</si>
  <si>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</si>
  <si>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</si>
  <si>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</si>
  <si>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</si>
  <si>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</si>
  <si>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</si>
  <si>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</si>
  <si>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</si>
  <si>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</si>
  <si>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</si>
  <si>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</si>
  <si>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</si>
  <si>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</si>
  <si>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</si>
  <si>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</si>
  <si>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</si>
  <si>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</si>
  <si>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</si>
  <si>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</si>
  <si>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</si>
  <si>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</si>
  <si>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</si>
  <si>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</si>
  <si>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</si>
  <si>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</si>
  <si>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</si>
  <si>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</si>
  <si>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</si>
  <si>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</si>
  <si>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</si>
  <si>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</si>
  <si>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</si>
  <si>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</si>
  <si>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</si>
  <si>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</si>
  <si>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</si>
  <si>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</si>
  <si>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</si>
  <si>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</si>
  <si>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</si>
  <si>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</si>
  <si>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</si>
  <si>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</si>
  <si>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</si>
  <si>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</si>
  <si>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</si>
  <si>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</si>
  <si>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</si>
  <si>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</si>
  <si>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</si>
  <si>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</si>
  <si>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</si>
  <si>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</si>
  <si>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</si>
  <si>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</si>
  <si>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</si>
  <si>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</si>
  <si>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</si>
  <si>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</si>
  <si>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</si>
  <si>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</si>
  <si>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</si>
  <si>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</si>
  <si>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</si>
  <si>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</si>
  <si>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</si>
  <si>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</si>
  <si>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</si>
  <si>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</si>
  <si>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</si>
  <si>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</si>
  <si>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</si>
  <si>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</si>
  <si>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</si>
  <si>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</si>
  <si>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</si>
  <si>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</si>
  <si>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</si>
  <si>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</si>
  <si>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</si>
  <si>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</si>
  <si>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</si>
  <si>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</si>
  <si>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</si>
  <si>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</si>
  <si>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</si>
  <si>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</si>
  <si>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</si>
  <si>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</si>
  <si>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</si>
  <si>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</si>
  <si>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</si>
  <si>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</si>
  <si>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</si>
  <si>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</si>
  <si>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</si>
  <si>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</si>
  <si>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</si>
  <si>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</si>
  <si>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</si>
  <si>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</si>
  <si>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</si>
  <si>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</si>
  <si>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</si>
  <si>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</si>
  <si>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</si>
  <si>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</si>
  <si>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</si>
  <si>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</si>
  <si>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</si>
  <si>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</si>
  <si>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</si>
  <si>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</si>
  <si>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</si>
  <si>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</si>
  <si>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</si>
  <si>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</si>
  <si>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</si>
  <si>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</si>
  <si>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</si>
  <si>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</si>
  <si>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</si>
  <si>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</si>
  <si>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</si>
  <si>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</si>
  <si>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</si>
  <si>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</si>
  <si>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</si>
  <si>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</si>
  <si>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</si>
  <si>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</si>
  <si>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</si>
  <si>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</si>
  <si>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</si>
  <si>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</si>
  <si>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</si>
  <si>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</si>
  <si>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</si>
  <si>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</si>
  <si>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</si>
  <si>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</si>
  <si>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</si>
  <si>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</si>
  <si>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</si>
  <si>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</si>
  <si>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</si>
  <si>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</si>
  <si>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</si>
  <si>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</si>
  <si>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</si>
  <si>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</si>
  <si>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</si>
  <si>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</si>
  <si>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</si>
  <si>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</si>
  <si>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</si>
  <si>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</si>
  <si>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</si>
  <si>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</si>
  <si>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</si>
  <si>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</si>
  <si>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</si>
  <si>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</si>
  <si>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</si>
  <si>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</si>
  <si>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</si>
  <si>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</si>
  <si>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</si>
  <si>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</si>
  <si>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</si>
  <si>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</si>
  <si>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</si>
  <si>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</si>
  <si>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</si>
  <si>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</si>
  <si>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</si>
  <si>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</si>
  <si>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</si>
  <si>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</si>
  <si>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</si>
  <si>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</si>
  <si>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</si>
  <si>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</si>
  <si>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</si>
  <si>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</si>
  <si>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</si>
  <si>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</si>
  <si>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</si>
  <si>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</si>
  <si>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</si>
  <si>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</si>
  <si>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</si>
  <si>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</si>
  <si>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</si>
  <si>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</si>
  <si>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</si>
  <si>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</si>
  <si>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</si>
  <si>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</si>
  <si>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</si>
  <si>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</si>
  <si>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</si>
  <si>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</si>
  <si>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</si>
  <si>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</si>
  <si>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</si>
  <si>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</si>
  <si>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</si>
  <si>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</si>
  <si>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</si>
  <si>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</si>
  <si>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</si>
  <si>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</si>
  <si>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</si>
  <si>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</si>
  <si>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</si>
  <si>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</si>
  <si>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</si>
  <si>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</si>
  <si>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</si>
  <si>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</si>
  <si>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</si>
  <si>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</si>
  <si>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</si>
  <si>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</si>
  <si>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</si>
  <si>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</si>
  <si>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</si>
  <si>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</si>
  <si>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</si>
  <si>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</si>
  <si>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</si>
  <si>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</si>
  <si>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</si>
  <si>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</si>
  <si>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</si>
  <si>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</si>
  <si>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</si>
  <si>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</si>
  <si>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</si>
  <si>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</si>
  <si>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</si>
  <si>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</si>
  <si>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</si>
  <si>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</si>
  <si>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</si>
  <si>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</si>
  <si>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</si>
  <si>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</si>
  <si>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</si>
  <si>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</si>
  <si>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</si>
  <si>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</si>
  <si>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</si>
  <si>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</si>
  <si>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</si>
  <si>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</si>
  <si>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</si>
  <si>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</si>
  <si>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</si>
  <si>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</si>
  <si>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</si>
  <si>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</si>
  <si>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</si>
  <si>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</si>
  <si>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</si>
  <si>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</si>
  <si>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</si>
  <si>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</si>
  <si>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</si>
  <si>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</si>
  <si>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</si>
  <si>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</si>
  <si>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</si>
  <si>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</si>
  <si>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</si>
  <si>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</si>
  <si>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</si>
  <si>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</si>
  <si>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</si>
  <si>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</si>
  <si>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</si>
  <si>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</si>
  <si>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</si>
  <si>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</si>
  <si>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</si>
  <si>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</si>
  <si>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</si>
  <si>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</si>
  <si>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</si>
  <si>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</si>
  <si>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</si>
  <si>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</si>
  <si>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</si>
  <si>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</si>
  <si>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</si>
  <si>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</si>
  <si>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</si>
  <si>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</si>
  <si>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</si>
  <si>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</si>
  <si>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</si>
  <si>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</si>
  <si>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</si>
  <si>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</si>
  <si>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</si>
  <si>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</si>
  <si>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</si>
  <si>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</si>
  <si>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</si>
  <si>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</si>
  <si>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</si>
  <si>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</si>
  <si>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</si>
  <si>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</si>
  <si>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</si>
  <si>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</si>
  <si>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</si>
  <si>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</si>
  <si>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</si>
  <si>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</si>
  <si>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</si>
  <si>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</si>
  <si>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</si>
  <si>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</si>
  <si>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</si>
  <si>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</si>
  <si>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</si>
  <si>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</si>
  <si>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</si>
  <si>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</si>
  <si>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</si>
  <si>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</si>
  <si>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</si>
  <si>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</si>
  <si>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</si>
  <si>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</si>
  <si>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</si>
  <si>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</si>
  <si>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</si>
  <si>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</si>
  <si>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</si>
  <si>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</si>
  <si>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</si>
  <si>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</si>
  <si>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</si>
  <si>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</si>
  <si>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</si>
  <si>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</si>
  <si>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</si>
  <si>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</si>
  <si>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</si>
  <si>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</si>
  <si>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</si>
  <si>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</si>
  <si>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</si>
  <si>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</si>
  <si>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</si>
  <si>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</si>
  <si>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</si>
  <si>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</si>
  <si>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</si>
  <si>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</si>
  <si>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</si>
  <si>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</si>
  <si>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</si>
  <si>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</si>
  <si>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</si>
  <si>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</si>
  <si>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</si>
  <si>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</si>
  <si>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</si>
  <si>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</si>
  <si>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</si>
  <si>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</si>
  <si>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</si>
  <si>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</si>
  <si>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</si>
  <si>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</si>
  <si>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</si>
  <si>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</si>
  <si>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</si>
  <si>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</si>
  <si>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</si>
  <si>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</si>
  <si>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</si>
  <si>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</si>
  <si>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</si>
  <si>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</si>
  <si>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</si>
  <si>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</si>
  <si>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</si>
  <si>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</si>
  <si>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</si>
  <si>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</si>
  <si>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</si>
  <si>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</si>
  <si>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</si>
  <si>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</si>
  <si>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</si>
  <si>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</si>
  <si>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</si>
  <si>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</si>
  <si>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</si>
  <si>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</si>
  <si>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</si>
  <si>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</si>
  <si>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</si>
  <si>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</si>
  <si>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</si>
  <si>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</si>
  <si>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</si>
  <si>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</si>
  <si>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</si>
  <si>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</si>
  <si>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</si>
  <si>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</si>
  <si>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</si>
  <si>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</si>
  <si>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</si>
  <si>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</si>
  <si>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</si>
  <si>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</si>
  <si>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</si>
  <si>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</si>
  <si>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</si>
  <si>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</si>
  <si>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</si>
  <si>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</si>
  <si>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</si>
  <si>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</si>
  <si>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</si>
  <si>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</si>
  <si>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</si>
  <si>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</si>
  <si>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</si>
  <si>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</si>
  <si>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</si>
  <si>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</si>
  <si>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</si>
  <si>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</si>
  <si>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</si>
  <si>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</si>
  <si>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</si>
  <si>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</si>
  <si>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</si>
  <si>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</si>
  <si>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</si>
  <si>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</si>
  <si>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</si>
  <si>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</si>
  <si>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</si>
  <si>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</si>
  <si>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</si>
  <si>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</si>
  <si>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</si>
  <si>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</si>
  <si>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</si>
  <si>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</si>
  <si>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</si>
  <si>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</si>
  <si>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</si>
  <si>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</si>
  <si>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</si>
  <si>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</si>
  <si>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</si>
  <si>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</si>
  <si>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</si>
  <si>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</si>
  <si>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</si>
  <si>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</si>
  <si>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</si>
  <si>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</si>
  <si>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</si>
  <si>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</si>
  <si>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</si>
  <si>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</si>
  <si>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</si>
  <si>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</si>
  <si>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</si>
  <si>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</si>
  <si>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</si>
  <si>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</si>
  <si>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</si>
  <si>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</si>
  <si>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</si>
  <si>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</si>
  <si>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</si>
  <si>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</si>
  <si>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</si>
  <si>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</si>
  <si>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</si>
  <si>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</si>
  <si>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</si>
  <si>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</si>
  <si>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</si>
  <si>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</si>
  <si>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</si>
  <si>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</si>
  <si>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</si>
  <si>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</si>
  <si>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</si>
  <si>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</si>
  <si>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</si>
  <si>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</si>
  <si>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</si>
  <si>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</si>
  <si>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</si>
  <si>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</si>
  <si>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</si>
  <si>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</si>
  <si>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</si>
  <si>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</si>
  <si>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</si>
  <si>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</si>
  <si>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</si>
  <si>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</si>
  <si>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</si>
  <si>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</si>
  <si>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</si>
  <si>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</si>
  <si>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</si>
  <si>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</si>
  <si>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</si>
  <si>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</si>
  <si>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</si>
  <si>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</si>
  <si>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</si>
  <si>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</si>
  <si>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</si>
  <si>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</si>
  <si>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</si>
  <si>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</si>
  <si>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</si>
  <si>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</si>
  <si>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</si>
  <si>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</si>
  <si>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</si>
  <si>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</si>
  <si>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</si>
  <si>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</si>
  <si>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</si>
  <si>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</si>
  <si>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</si>
  <si>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</si>
  <si>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</si>
  <si>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</si>
  <si>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</si>
  <si>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</si>
  <si>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</si>
  <si>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</si>
  <si>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</si>
  <si>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</si>
  <si>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</si>
  <si>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</si>
  <si>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</si>
  <si>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</si>
  <si>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</si>
  <si>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</si>
  <si>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</si>
  <si>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</si>
  <si>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</si>
  <si>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</si>
  <si>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</si>
  <si>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</si>
  <si>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</si>
  <si>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</si>
  <si>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</si>
  <si>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</si>
  <si>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</si>
  <si>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</si>
  <si>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</si>
  <si>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</si>
  <si>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</si>
  <si>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</si>
  <si>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</si>
  <si>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</si>
  <si>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</si>
  <si>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</si>
  <si>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</si>
  <si>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</si>
  <si>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</si>
  <si>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</si>
  <si>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</si>
  <si>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</si>
  <si>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</si>
  <si>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</si>
  <si>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</si>
  <si>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</si>
  <si>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</si>
  <si>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</si>
  <si>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</si>
  <si>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</si>
  <si>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</si>
  <si>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</si>
  <si>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</si>
  <si>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</si>
  <si>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</si>
  <si>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</si>
  <si>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</si>
  <si>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</si>
  <si>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</si>
  <si>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</si>
  <si>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</si>
  <si>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</si>
  <si>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</si>
  <si>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</si>
  <si>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</si>
  <si>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</si>
  <si>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</si>
  <si>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</si>
  <si>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</si>
  <si>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</si>
  <si>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</si>
  <si>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</si>
  <si>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</si>
  <si>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</si>
  <si>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</si>
  <si>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</si>
  <si>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</si>
  <si>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</si>
  <si>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</si>
  <si>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</si>
  <si>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</si>
  <si>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</si>
  <si>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</si>
  <si>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</si>
  <si>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</si>
  <si>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</si>
  <si>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</si>
  <si>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</si>
  <si>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</si>
  <si>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</si>
  <si>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</si>
  <si>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</si>
  <si>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</si>
  <si>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</si>
  <si>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</si>
  <si>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</si>
  <si>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</si>
  <si>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</si>
  <si>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</si>
  <si>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</si>
  <si>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</si>
  <si>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</si>
  <si>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</si>
  <si>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</si>
  <si>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</si>
  <si>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</si>
  <si>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</si>
  <si>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</si>
  <si>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</si>
  <si>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</si>
  <si>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</si>
  <si>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</si>
  <si>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</si>
  <si>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</si>
  <si>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</si>
  <si>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</si>
  <si>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</si>
  <si>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</si>
  <si>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</si>
  <si>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</si>
  <si>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</si>
  <si>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</si>
  <si>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</si>
  <si>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</si>
  <si>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</si>
  <si>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</si>
  <si>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</si>
  <si>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</si>
  <si>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</si>
  <si>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</si>
  <si>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</si>
  <si>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</si>
  <si>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</si>
  <si>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</si>
  <si>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</si>
  <si>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</si>
  <si>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</si>
  <si>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</si>
  <si>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</si>
  <si>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</si>
  <si>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</si>
  <si>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</si>
  <si>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</si>
  <si>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</si>
  <si>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</si>
  <si>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</si>
  <si>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</si>
  <si>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</si>
  <si>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</si>
  <si>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</si>
  <si>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</si>
  <si>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</si>
  <si>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</si>
  <si>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</si>
  <si>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</si>
  <si>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</si>
  <si>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</si>
  <si>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</si>
  <si>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</si>
  <si>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</si>
  <si>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</si>
  <si>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</si>
  <si>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</si>
  <si>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</si>
  <si>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</si>
  <si>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</si>
  <si>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</si>
  <si>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</si>
  <si>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</si>
  <si>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</si>
  <si>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</si>
  <si>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</si>
  <si>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</si>
  <si>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</si>
  <si>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</si>
  <si>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</si>
  <si>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</si>
  <si>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</si>
  <si>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</si>
  <si>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</si>
  <si>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</si>
  <si>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</si>
  <si>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</si>
  <si>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</si>
  <si>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</si>
  <si>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</si>
  <si>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</si>
  <si>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</si>
  <si>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</si>
  <si>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</si>
  <si>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</si>
  <si>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</si>
  <si>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</si>
  <si>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</si>
  <si>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</si>
  <si>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</si>
  <si>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</si>
  <si>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</si>
  <si>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</si>
  <si>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</si>
  <si>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</si>
  <si>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</si>
  <si>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</si>
  <si>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</si>
  <si>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</si>
  <si>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</si>
  <si>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</si>
  <si>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</si>
  <si>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</si>
  <si>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</si>
  <si>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</si>
  <si>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</si>
  <si>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</si>
  <si>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</si>
  <si>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</si>
  <si>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</si>
  <si>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</si>
  <si>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</si>
  <si>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</si>
  <si>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</si>
  <si>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</si>
  <si>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</si>
  <si>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</si>
  <si>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</si>
  <si>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</si>
  <si>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</si>
  <si>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</si>
  <si>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</si>
  <si>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</si>
  <si>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</si>
  <si>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</si>
  <si>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</si>
  <si>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</si>
  <si>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</si>
  <si>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</si>
  <si>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</si>
  <si>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</si>
  <si>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</si>
  <si>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</si>
  <si>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</si>
  <si>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</si>
  <si>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</si>
  <si>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</si>
  <si>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</si>
  <si>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</si>
  <si>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</si>
  <si>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</si>
  <si>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</si>
  <si>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</si>
  <si>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</si>
  <si>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</si>
  <si>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</si>
  <si>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</si>
  <si>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</si>
  <si>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</si>
  <si>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</si>
  <si>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</si>
  <si>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</si>
  <si>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</si>
  <si>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</si>
  <si>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</si>
  <si>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</si>
  <si>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</si>
  <si>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</si>
  <si>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</si>
  <si>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</si>
  <si>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</si>
  <si>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</si>
  <si>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</si>
  <si>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</si>
  <si>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</si>
  <si>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</si>
  <si>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</si>
  <si>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</si>
  <si>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</si>
  <si>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</si>
  <si>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</si>
  <si>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</si>
  <si>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</si>
  <si>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</si>
  <si>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</si>
  <si>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</si>
  <si>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</si>
  <si>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</si>
  <si>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</si>
  <si>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</si>
  <si>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</si>
  <si>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</si>
  <si>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</si>
  <si>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</si>
  <si>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</si>
  <si>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</si>
  <si>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</si>
  <si>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</si>
  <si>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</si>
  <si>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</si>
  <si>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</si>
  <si>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</si>
  <si>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</si>
  <si>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</si>
  <si>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</si>
  <si>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</si>
  <si>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</si>
  <si>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</si>
  <si>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</si>
  <si>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</si>
  <si>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</si>
  <si>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</si>
  <si>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</si>
  <si>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</si>
  <si>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</si>
  <si>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</si>
  <si>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</si>
  <si>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</si>
  <si>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</si>
  <si>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</si>
  <si>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</si>
  <si>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</si>
  <si>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</si>
  <si>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</si>
  <si>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</si>
  <si>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</si>
  <si>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</si>
  <si>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</si>
  <si>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</si>
  <si>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</si>
  <si>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</si>
  <si>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</si>
  <si>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</si>
  <si>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</si>
  <si>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</si>
  <si>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</si>
  <si>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</si>
  <si>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</si>
  <si>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</si>
  <si>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</si>
  <si>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</si>
  <si>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</si>
  <si>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</si>
  <si>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</si>
  <si>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</si>
  <si>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</si>
  <si>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</si>
  <si>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</si>
  <si>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</si>
  <si>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</si>
  <si>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</si>
  <si>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</si>
  <si>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</si>
  <si>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</si>
  <si>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</si>
  <si>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</si>
  <si>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</si>
  <si>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</si>
  <si>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</si>
  <si>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</si>
  <si>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</si>
  <si>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</si>
  <si>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</si>
  <si>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</si>
  <si>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</si>
  <si>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</si>
  <si>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</si>
  <si>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</si>
  <si>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</si>
  <si>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</si>
  <si>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</si>
  <si>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</si>
  <si>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</si>
  <si>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</si>
  <si>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</si>
  <si>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</si>
  <si>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</si>
  <si>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</si>
  <si>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</si>
  <si>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</si>
  <si>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</si>
  <si>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</si>
  <si>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</si>
  <si>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</si>
  <si>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</si>
  <si>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</si>
  <si>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</si>
  <si>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</si>
  <si>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</si>
  <si>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</si>
  <si>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</si>
  <si>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</si>
  <si>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</si>
  <si>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</si>
  <si>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</si>
  <si>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</si>
  <si>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</si>
  <si>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</si>
  <si>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</si>
  <si>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</si>
  <si>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</si>
  <si>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</si>
  <si>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</si>
  <si>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</si>
  <si>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</si>
  <si>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</si>
  <si>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</si>
  <si>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</si>
  <si>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</si>
  <si>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</si>
  <si>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</si>
  <si>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</si>
  <si>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</si>
  <si>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</si>
  <si>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</si>
  <si>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</si>
  <si>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</si>
  <si>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</si>
  <si>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</si>
  <si>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</si>
  <si>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</si>
  <si>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</si>
  <si>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</si>
  <si>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</si>
  <si>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</si>
  <si>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</si>
  <si>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</si>
  <si>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</si>
  <si>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</si>
  <si>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</si>
  <si>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</si>
  <si>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</si>
  <si>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</si>
  <si>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</si>
  <si>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</si>
  <si>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</si>
  <si>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</si>
  <si>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</si>
  <si>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</si>
  <si>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</si>
  <si>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</si>
  <si>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</si>
  <si>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</si>
  <si>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</si>
  <si>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</si>
  <si>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</si>
  <si>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</si>
  <si>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</si>
  <si>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</si>
  <si>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</si>
  <si>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</si>
  <si>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</si>
  <si>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</si>
  <si>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</si>
  <si>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</si>
  <si>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</si>
  <si>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</si>
  <si>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</si>
  <si>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</si>
  <si>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</si>
  <si>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</si>
  <si>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</si>
  <si>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</si>
  <si>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</si>
  <si>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</si>
  <si>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</si>
  <si>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</si>
  <si>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</si>
  <si>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</si>
  <si>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</si>
  <si>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</si>
  <si>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</si>
  <si>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</si>
  <si>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</si>
  <si>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</si>
  <si>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</si>
  <si>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</si>
  <si>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</si>
  <si>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</si>
  <si>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</si>
  <si>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</si>
  <si>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</si>
  <si>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</si>
  <si>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</si>
  <si>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</si>
  <si>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</si>
  <si>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</si>
  <si>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</si>
  <si>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</si>
  <si>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</si>
  <si>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</si>
  <si>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</si>
  <si>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</si>
  <si>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</si>
  <si>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</si>
  <si>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</si>
  <si>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</si>
  <si>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</si>
  <si>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</si>
  <si>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</si>
  <si>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</si>
  <si>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</si>
  <si>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</si>
  <si>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</si>
  <si>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</si>
  <si>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</si>
  <si>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</si>
  <si>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</si>
  <si>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</si>
  <si>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</si>
  <si>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</si>
  <si>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</si>
  <si>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</si>
  <si>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</si>
  <si>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</si>
  <si>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</si>
  <si>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</si>
  <si>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</si>
  <si>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</si>
  <si>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</si>
  <si>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</si>
  <si>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</si>
  <si>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</si>
  <si>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</si>
  <si>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</si>
  <si>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</si>
  <si>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</si>
  <si>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</si>
  <si>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</si>
  <si>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</si>
  <si>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</si>
  <si>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</si>
  <si>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</si>
  <si>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</si>
  <si>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</si>
  <si>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</si>
  <si>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</si>
  <si>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</si>
  <si>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</si>
  <si>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</si>
  <si>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</si>
  <si>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</si>
  <si>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</si>
  <si>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</si>
  <si>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</si>
  <si>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</si>
  <si>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</si>
  <si>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</si>
  <si>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</si>
  <si>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</si>
  <si>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</si>
  <si>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</si>
  <si>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</si>
  <si>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</si>
  <si>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</si>
  <si>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</si>
  <si>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</si>
  <si>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</si>
  <si>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</si>
  <si>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</si>
  <si>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</si>
  <si>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</si>
  <si>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</si>
  <si>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</si>
  <si>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</si>
  <si>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</si>
  <si>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</si>
  <si>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</si>
  <si>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</si>
  <si>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</si>
  <si>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</si>
  <si>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</si>
  <si>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</si>
  <si>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</si>
  <si>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</si>
  <si>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</si>
  <si>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</si>
  <si>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</si>
  <si>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</si>
  <si>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</si>
  <si>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</si>
  <si>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</si>
  <si>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</si>
  <si>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</si>
  <si>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</si>
  <si>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</si>
  <si>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</si>
  <si>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</si>
  <si>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</si>
  <si>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</si>
  <si>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</si>
  <si>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</si>
  <si>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</si>
  <si>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</si>
  <si>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</si>
  <si>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</si>
  <si>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</si>
  <si>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</si>
  <si>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</si>
  <si>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</si>
  <si>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</si>
  <si>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</si>
  <si>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</si>
  <si>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</si>
  <si>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</si>
  <si>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</si>
  <si>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</si>
  <si>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</si>
  <si>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</si>
  <si>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</si>
  <si>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</si>
  <si>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</si>
  <si>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</si>
  <si>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</si>
  <si>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</si>
  <si>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</si>
  <si>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</si>
  <si>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</si>
  <si>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</si>
  <si>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</si>
  <si>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</si>
  <si>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</si>
  <si>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</si>
  <si>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</si>
  <si>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</si>
  <si>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</si>
  <si>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</si>
  <si>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</si>
  <si>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</si>
  <si>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</si>
  <si>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</si>
  <si>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</si>
  <si>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</si>
  <si>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</si>
  <si>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</si>
  <si>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</si>
  <si>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</si>
  <si>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</si>
  <si>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</si>
  <si>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</si>
  <si>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</si>
  <si>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</si>
  <si>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</si>
  <si>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</si>
  <si>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</si>
  <si>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</si>
  <si>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</si>
  <si>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</si>
  <si>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</si>
  <si>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</si>
  <si>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</si>
  <si>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</si>
  <si>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</si>
  <si>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</si>
  <si>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</si>
  <si>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</si>
  <si>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</si>
  <si>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</si>
  <si>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</si>
  <si>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</si>
  <si>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</si>
  <si>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</si>
  <si>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</si>
  <si>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</si>
  <si>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</si>
  <si>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</si>
  <si>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</si>
  <si>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</si>
  <si>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</si>
  <si>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</si>
  <si>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</si>
  <si>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</si>
  <si>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</si>
  <si>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</si>
  <si>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</si>
  <si>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</si>
  <si>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</si>
  <si>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</si>
  <si>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</si>
  <si>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</si>
  <si>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</si>
  <si>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</si>
  <si>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</si>
  <si>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</si>
  <si>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</si>
  <si>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</si>
  <si>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</si>
  <si>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</si>
  <si>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</si>
  <si>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</si>
  <si>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</si>
  <si>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</si>
  <si>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</si>
  <si>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</si>
  <si>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</si>
  <si>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</si>
  <si>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</si>
  <si>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</si>
  <si>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</si>
  <si>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</si>
  <si>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</si>
  <si>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</si>
  <si>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</si>
  <si>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</si>
  <si>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</si>
  <si>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</si>
  <si>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</si>
  <si>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</si>
  <si>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</si>
  <si>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</si>
  <si>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</si>
  <si>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</si>
  <si>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</si>
  <si>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</si>
  <si>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</si>
  <si>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</si>
  <si>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</si>
  <si>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</si>
  <si>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</si>
  <si>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</si>
  <si>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</si>
  <si>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</si>
  <si>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</si>
  <si>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</si>
  <si>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</si>
  <si>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</si>
  <si>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</si>
  <si>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</si>
  <si>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</si>
  <si>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</si>
  <si>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</si>
  <si>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</si>
  <si>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</si>
  <si>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</si>
  <si>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</si>
  <si>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</si>
  <si>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</si>
  <si>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</si>
  <si>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</si>
  <si>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</si>
  <si>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</si>
  <si>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</si>
  <si>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</si>
  <si>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</si>
  <si>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</si>
  <si>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</si>
  <si>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</si>
  <si>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</si>
  <si>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</si>
  <si>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</si>
  <si>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</si>
  <si>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</si>
  <si>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</si>
  <si>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</si>
  <si>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</si>
  <si>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</si>
  <si>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</si>
  <si>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</si>
  <si>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</si>
  <si>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</si>
  <si>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</si>
  <si>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</si>
  <si>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</si>
  <si>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</si>
  <si>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</si>
  <si>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</si>
  <si>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</si>
  <si>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</si>
  <si>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</si>
  <si>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</si>
  <si>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</si>
  <si>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</si>
  <si>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</si>
  <si>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</si>
  <si>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</si>
  <si>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</si>
  <si>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</si>
  <si>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</si>
  <si>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</si>
  <si>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</si>
  <si>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</si>
  <si>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</si>
  <si>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</si>
  <si>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</si>
  <si>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</si>
  <si>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</si>
  <si>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</si>
  <si>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</si>
  <si>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</si>
  <si>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</si>
  <si>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</si>
  <si>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</si>
  <si>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</si>
  <si>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</si>
  <si>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</si>
  <si>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</si>
  <si>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</si>
  <si>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</si>
  <si>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</si>
  <si>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</si>
  <si>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</si>
  <si>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</si>
  <si>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</si>
  <si>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</si>
  <si>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</si>
  <si>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</si>
  <si>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</si>
  <si>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</si>
  <si>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</si>
  <si>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</si>
  <si>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</si>
  <si>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</si>
  <si>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</si>
  <si>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</si>
  <si>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</si>
  <si>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</si>
  <si>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</si>
  <si>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</si>
  <si>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</si>
  <si>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</si>
  <si>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</si>
  <si>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</si>
  <si>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</si>
  <si>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</si>
  <si>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</si>
  <si>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</si>
  <si>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</si>
  <si>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</si>
  <si>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</si>
  <si>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</si>
  <si>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</si>
  <si>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</si>
  <si>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</si>
  <si>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</si>
  <si>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</si>
  <si>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</si>
  <si>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</si>
  <si>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</si>
  <si>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</si>
  <si>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</si>
  <si>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</si>
  <si>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</si>
  <si>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</si>
  <si>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</si>
  <si>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</si>
  <si>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</si>
  <si>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</si>
  <si>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</si>
  <si>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</si>
  <si>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</si>
  <si>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</si>
  <si>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</si>
  <si>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</si>
  <si>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</si>
  <si>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</si>
  <si>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</si>
  <si>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</si>
  <si>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</si>
  <si>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</si>
  <si>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</si>
  <si>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</si>
  <si>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</si>
  <si>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</si>
  <si>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</si>
  <si>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</si>
  <si>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</si>
  <si>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</si>
  <si>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</si>
  <si>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</si>
  <si>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</si>
  <si>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</si>
  <si>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</si>
  <si>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</si>
  <si>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</si>
  <si>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</si>
  <si>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</si>
  <si>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</si>
  <si>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</si>
  <si>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</si>
  <si>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</si>
  <si>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</si>
  <si>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</si>
  <si>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</si>
  <si>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</si>
  <si>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</si>
  <si>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</si>
  <si>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</si>
  <si>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</si>
  <si>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</si>
  <si>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</si>
  <si>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</si>
  <si>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</si>
  <si>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</si>
  <si>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</si>
  <si>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</si>
  <si>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</si>
  <si>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</si>
  <si>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</si>
  <si>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</si>
  <si>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</si>
  <si>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</si>
  <si>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</si>
  <si>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</si>
  <si>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</si>
  <si>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</si>
  <si>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</si>
  <si>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</si>
  <si>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</si>
  <si>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</si>
  <si>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</si>
  <si>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</si>
  <si>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</si>
  <si>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</si>
  <si>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</si>
  <si>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</si>
  <si>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</si>
  <si>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</si>
  <si>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</si>
  <si>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</si>
  <si>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</si>
  <si>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</si>
  <si>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</si>
  <si>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</si>
  <si>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</si>
  <si>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</si>
  <si>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</si>
  <si>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</si>
  <si>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</si>
  <si>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</si>
  <si>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</si>
  <si>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</si>
  <si>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</si>
  <si>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</si>
  <si>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</si>
  <si>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</si>
  <si>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</si>
  <si>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</si>
  <si>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</si>
  <si>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</si>
  <si>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</si>
  <si>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</si>
  <si>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</si>
  <si>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</si>
  <si>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</si>
  <si>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</si>
  <si>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</si>
  <si>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</si>
  <si>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</si>
  <si>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</si>
  <si>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</si>
  <si>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</si>
  <si>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</si>
  <si>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</si>
  <si>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</si>
  <si>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</si>
  <si>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</si>
  <si>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</si>
  <si>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</si>
  <si>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</si>
  <si>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</si>
  <si>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</si>
  <si>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</si>
  <si>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</si>
  <si>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</si>
  <si>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</si>
  <si>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</si>
  <si>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</si>
  <si>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</si>
  <si>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</si>
  <si>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</si>
  <si>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</si>
  <si>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</si>
  <si>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</si>
  <si>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</si>
  <si>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</si>
  <si>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</si>
  <si>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</si>
  <si>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</si>
  <si>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</si>
  <si>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</si>
  <si>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</si>
  <si>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</si>
  <si>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</si>
  <si>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</si>
  <si>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</si>
  <si>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</si>
  <si>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</si>
  <si>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</si>
  <si>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</si>
  <si>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</si>
  <si>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</si>
  <si>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</si>
  <si>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</si>
  <si>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</si>
  <si>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</si>
  <si>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</si>
  <si>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</si>
  <si>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</si>
  <si>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</si>
  <si>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</si>
  <si>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</si>
  <si>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</si>
  <si>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</si>
  <si>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</si>
  <si>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</si>
  <si>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</si>
  <si>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</si>
  <si>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</si>
  <si>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</si>
  <si>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</si>
  <si>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</si>
  <si>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</si>
  <si>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</si>
  <si>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</si>
  <si>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</si>
  <si>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</si>
  <si>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</si>
  <si>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</si>
  <si>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</si>
  <si>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</si>
  <si>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</si>
  <si>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</si>
  <si>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</si>
  <si>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</si>
  <si>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</si>
  <si>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</si>
  <si>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</si>
  <si>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</si>
  <si>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</si>
  <si>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</si>
  <si>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</si>
  <si>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</si>
  <si>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</si>
  <si>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</si>
  <si>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</si>
  <si>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</si>
  <si>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</si>
  <si>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</si>
  <si>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</si>
  <si>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</si>
  <si>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</si>
  <si>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</si>
  <si>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</si>
  <si>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</si>
  <si>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</si>
  <si>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</si>
  <si>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</si>
  <si>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</si>
  <si>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</si>
  <si>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</si>
  <si>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</si>
  <si>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</si>
  <si>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</si>
  <si>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</si>
  <si>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</si>
  <si>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</si>
  <si>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</si>
  <si>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</si>
  <si>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</si>
  <si>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</si>
  <si>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</si>
  <si>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</si>
  <si>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</si>
  <si>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</si>
  <si>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</si>
  <si>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</si>
  <si>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</si>
  <si>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</si>
  <si>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</si>
  <si>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</si>
  <si>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</si>
  <si>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</si>
  <si>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</si>
  <si>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</si>
  <si>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</si>
  <si>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</si>
  <si>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</si>
  <si>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</si>
  <si>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</si>
  <si>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</si>
  <si>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</si>
  <si>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</si>
  <si>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</si>
  <si>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</si>
  <si>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</si>
  <si>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</si>
  <si>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</si>
  <si>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</si>
  <si>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</si>
  <si>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</si>
  <si>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</si>
  <si>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</si>
  <si>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</si>
  <si>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</si>
  <si>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</si>
  <si>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</si>
  <si>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</si>
  <si>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</si>
  <si>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</si>
  <si>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</si>
  <si>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</si>
  <si>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</si>
  <si>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</si>
  <si>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</si>
  <si>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</si>
  <si>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</si>
  <si>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</si>
  <si>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</si>
  <si>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</si>
  <si>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</si>
  <si>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</si>
  <si>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</si>
  <si>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</si>
  <si>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</si>
  <si>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</si>
  <si>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</si>
  <si>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</si>
  <si>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</si>
  <si>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</si>
  <si>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</si>
  <si>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</si>
  <si>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</si>
  <si>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</si>
  <si>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</si>
  <si>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</si>
  <si>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</si>
  <si>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</si>
  <si>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</si>
  <si>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</si>
  <si>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</si>
  <si>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</si>
  <si>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</si>
  <si>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</si>
  <si>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</si>
  <si>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</si>
  <si>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</si>
  <si>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</si>
  <si>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</si>
  <si>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</si>
  <si>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</si>
  <si>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</si>
  <si>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</si>
  <si>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</si>
  <si>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</si>
  <si>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</si>
  <si>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</si>
  <si>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</si>
  <si>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</si>
  <si>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</si>
  <si>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</si>
  <si>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</si>
  <si>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</si>
  <si>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</si>
  <si>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</si>
  <si>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</si>
  <si>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</si>
  <si>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</si>
  <si>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</si>
  <si>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</si>
  <si>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</si>
  <si>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</si>
  <si>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</si>
  <si>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</si>
  <si>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</si>
  <si>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</si>
  <si>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</si>
  <si>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</si>
  <si>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</si>
  <si>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</si>
  <si>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</si>
  <si>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</si>
  <si>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</si>
  <si>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</si>
  <si>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</si>
  <si>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</si>
  <si>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</si>
  <si>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</si>
  <si>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</si>
  <si>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</si>
  <si>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</si>
  <si>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</si>
  <si>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</si>
  <si>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</si>
  <si>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</si>
  <si>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</si>
  <si>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</si>
  <si>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</si>
  <si>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</si>
  <si>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</si>
  <si>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</si>
  <si>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</si>
  <si>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</si>
  <si>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</si>
  <si>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</si>
  <si>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</si>
  <si>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</si>
  <si>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</si>
  <si>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</si>
  <si>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</si>
  <si>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</si>
  <si>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</si>
  <si>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</si>
  <si>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</si>
  <si>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</si>
  <si>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</si>
  <si>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</si>
  <si>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</si>
  <si>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</si>
  <si>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</si>
  <si>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</si>
  <si>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</si>
  <si>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</si>
  <si>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</si>
  <si>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</si>
  <si>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</si>
  <si>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</si>
  <si>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</si>
  <si>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</si>
  <si>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</si>
  <si>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</si>
  <si>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</si>
  <si>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</si>
  <si>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</si>
  <si>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</si>
  <si>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</si>
  <si>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</si>
  <si>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</si>
  <si>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</si>
  <si>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</si>
  <si>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</si>
  <si>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</si>
  <si>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</si>
  <si>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</si>
  <si>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</si>
  <si>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</si>
  <si>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</si>
  <si>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</si>
  <si>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</si>
  <si>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</si>
  <si>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</si>
  <si>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</si>
  <si>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</si>
  <si>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</si>
  <si>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</si>
  <si>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</si>
  <si>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</si>
  <si>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</si>
  <si>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</si>
  <si>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</si>
  <si>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</si>
  <si>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</si>
  <si>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</si>
  <si>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</si>
  <si>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</si>
  <si>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</si>
  <si>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</si>
  <si>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</si>
  <si>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</si>
  <si>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</si>
  <si>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</si>
  <si>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</si>
  <si>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</si>
  <si>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</si>
  <si>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</si>
  <si>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</si>
  <si>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</si>
  <si>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</si>
  <si>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</si>
  <si>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</si>
  <si>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</si>
  <si>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</si>
  <si>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</si>
  <si>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</si>
  <si>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</si>
  <si>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</si>
  <si>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</si>
  <si>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</si>
  <si>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</si>
  <si>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</si>
  <si>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</si>
  <si>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</si>
  <si>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</si>
  <si>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</si>
  <si>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</si>
  <si>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</si>
  <si>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</si>
  <si>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</si>
  <si>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</si>
  <si>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</si>
  <si>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</si>
  <si>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</si>
  <si>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</si>
  <si>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</si>
  <si>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</si>
  <si>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</si>
  <si>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</si>
  <si>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</si>
  <si>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</si>
  <si>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</si>
  <si>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</si>
  <si>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</si>
  <si>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</si>
  <si>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</si>
  <si>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</si>
  <si>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</si>
  <si>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</si>
  <si>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</si>
  <si>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</si>
  <si>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</si>
  <si>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</si>
  <si>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</si>
  <si>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</si>
  <si>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</si>
  <si>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</si>
  <si>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</si>
  <si>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</si>
  <si>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</si>
  <si>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</si>
  <si>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</si>
  <si>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</si>
  <si>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</si>
  <si>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</si>
  <si>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</si>
  <si>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</si>
  <si>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</si>
  <si>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</si>
  <si>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</si>
  <si>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</si>
  <si>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</si>
  <si>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</si>
  <si>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</si>
  <si>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</si>
  <si>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</si>
  <si>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</si>
  <si>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</si>
  <si>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</si>
  <si>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</si>
  <si>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</si>
  <si>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</si>
  <si>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</si>
  <si>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</si>
  <si>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</si>
  <si>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</si>
  <si>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</si>
  <si>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</si>
  <si>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</si>
  <si>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</si>
  <si>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</si>
  <si>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</si>
  <si>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</si>
  <si>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</si>
  <si>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</si>
  <si>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</si>
  <si>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</si>
  <si>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</si>
  <si>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</si>
  <si>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</si>
  <si>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</si>
  <si>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</si>
  <si>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</si>
  <si>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</si>
  <si>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</si>
  <si>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</si>
  <si>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</si>
  <si>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</si>
  <si>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</si>
  <si>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</si>
  <si>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</si>
  <si>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</si>
  <si>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</si>
  <si>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</si>
  <si>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</si>
  <si>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</si>
  <si>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</si>
  <si>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</si>
  <si>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</si>
  <si>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</si>
  <si>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</si>
  <si>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</si>
  <si>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</si>
  <si>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</si>
  <si>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</si>
  <si>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</si>
  <si>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</si>
  <si>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</si>
  <si>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</si>
  <si>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</si>
  <si>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</si>
  <si>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</si>
  <si>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</si>
  <si>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</si>
  <si>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</si>
  <si>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</si>
  <si>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</si>
  <si>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</si>
  <si>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</si>
  <si>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</si>
  <si>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</si>
  <si>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</si>
  <si>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</si>
  <si>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</si>
  <si>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</si>
  <si>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</si>
  <si>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</si>
  <si>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</si>
  <si>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</si>
  <si>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</si>
  <si>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</si>
  <si>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</si>
  <si>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</si>
  <si>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</si>
  <si>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</si>
  <si>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</si>
  <si>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</si>
  <si>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</si>
  <si>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</si>
  <si>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</si>
  <si>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</si>
  <si>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</si>
  <si>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</si>
  <si>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</si>
  <si>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</si>
  <si>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</si>
  <si>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</si>
  <si>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</si>
  <si>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</si>
  <si>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</si>
  <si>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</si>
  <si>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</si>
  <si>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</si>
  <si>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</si>
  <si>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</si>
  <si>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</si>
  <si>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</si>
  <si>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</si>
  <si>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</si>
  <si>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</si>
  <si>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</si>
  <si>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</si>
  <si>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</si>
  <si>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</si>
  <si>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</si>
  <si>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</si>
  <si>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</si>
  <si>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</si>
  <si>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</si>
  <si>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</si>
  <si>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</si>
  <si>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</si>
  <si>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</si>
  <si>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</si>
  <si>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</si>
  <si>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</si>
  <si>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</si>
  <si>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</si>
  <si>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</si>
  <si>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</si>
  <si>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</si>
  <si>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</si>
  <si>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</si>
  <si>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</si>
  <si>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</si>
  <si>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</si>
  <si>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</si>
  <si>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</si>
  <si>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</si>
  <si>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</si>
  <si>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</si>
  <si>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</si>
  <si>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</si>
  <si>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</si>
  <si>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</si>
  <si>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</si>
  <si>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</si>
  <si>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</si>
  <si>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</si>
  <si>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</si>
  <si>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</si>
  <si>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</si>
  <si>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</si>
  <si>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</si>
  <si>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</si>
  <si>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</si>
  <si>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</si>
  <si>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</si>
  <si>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</si>
  <si>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</si>
  <si>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</si>
  <si>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</si>
  <si>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</si>
  <si>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</si>
  <si>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</si>
  <si>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</si>
  <si>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</si>
  <si>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</si>
  <si>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</si>
  <si>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</si>
  <si>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</si>
  <si>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</si>
  <si>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</si>
  <si>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</si>
  <si>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</si>
  <si>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</si>
  <si>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</si>
  <si>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</si>
  <si>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</si>
  <si>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</si>
  <si>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</si>
  <si>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</si>
  <si>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</si>
  <si>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</si>
  <si>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</si>
  <si>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</si>
  <si>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</si>
  <si>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</si>
  <si>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</si>
  <si>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</si>
  <si>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</si>
  <si>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</si>
  <si>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</si>
  <si>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</si>
  <si>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</si>
  <si>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</si>
  <si>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</si>
  <si>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</si>
  <si>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</si>
  <si>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</si>
  <si>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</si>
  <si>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</si>
  <si>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</si>
  <si>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</si>
  <si>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</si>
  <si>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</si>
  <si>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</si>
  <si>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</si>
  <si>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</si>
  <si>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</si>
  <si>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</si>
  <si>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</si>
  <si>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</si>
  <si>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</si>
  <si>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</si>
  <si>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</si>
  <si>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</si>
  <si>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</si>
  <si>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</si>
  <si>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</si>
  <si>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</si>
  <si>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</si>
  <si>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</si>
  <si>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</si>
  <si>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</si>
  <si>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</si>
  <si>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</si>
  <si>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</si>
  <si>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</si>
  <si>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</si>
  <si>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</si>
  <si>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</si>
  <si>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</si>
  <si>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</si>
  <si>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</si>
  <si>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</si>
  <si>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</si>
  <si>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</si>
  <si>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</si>
  <si>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</si>
  <si>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</si>
  <si>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</si>
  <si>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</si>
  <si>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</si>
  <si>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</si>
  <si>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</si>
  <si>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</si>
  <si>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</si>
  <si>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</si>
  <si>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</si>
  <si>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</si>
  <si>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</si>
  <si>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</si>
  <si>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</si>
  <si>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</si>
  <si>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</si>
  <si>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</si>
  <si>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</si>
  <si>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</si>
  <si>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</si>
  <si>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</si>
  <si>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</si>
  <si>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</si>
  <si>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</si>
  <si>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</si>
  <si>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</si>
  <si>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</si>
  <si>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</si>
  <si>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</si>
  <si>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</si>
  <si>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</si>
  <si>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</si>
  <si>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</si>
  <si>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</si>
  <si>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</si>
  <si>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</si>
  <si>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</si>
  <si>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</si>
  <si>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</si>
  <si>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</si>
  <si>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</si>
  <si>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</si>
  <si>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</si>
  <si>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</si>
  <si>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</si>
  <si>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</si>
  <si>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</si>
  <si>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</si>
  <si>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</si>
  <si>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</si>
  <si>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</si>
  <si>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</si>
  <si>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</si>
  <si>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</si>
  <si>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</si>
  <si>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</si>
  <si>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</si>
  <si>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</si>
  <si>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</si>
  <si>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</si>
  <si>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</si>
  <si>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</si>
  <si>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</si>
  <si>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</si>
  <si>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</si>
  <si>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</si>
  <si>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</si>
  <si>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</si>
  <si>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</si>
  <si>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</si>
  <si>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</si>
  <si>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</si>
  <si>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</si>
  <si>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</si>
  <si>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</si>
  <si>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</si>
  <si>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</si>
  <si>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</si>
  <si>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</si>
  <si>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</si>
  <si>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</si>
  <si>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</si>
  <si>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</si>
  <si>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</si>
  <si>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</si>
  <si>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</si>
  <si>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</si>
  <si>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</si>
  <si>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</si>
  <si>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</si>
  <si>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</si>
  <si>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</si>
  <si>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</si>
  <si>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</si>
  <si>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</si>
  <si>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</si>
  <si>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</si>
  <si>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</si>
  <si>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</si>
  <si>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</si>
  <si>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</si>
  <si>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</si>
  <si>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</si>
  <si>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</si>
  <si>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</si>
  <si>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</si>
  <si>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</si>
  <si>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</si>
  <si>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</si>
  <si>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</si>
  <si>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</si>
  <si>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</si>
  <si>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</si>
  <si>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</si>
  <si>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</si>
  <si>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</si>
  <si>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</si>
  <si>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</si>
  <si>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</si>
  <si>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</si>
  <si>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</si>
  <si>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</si>
  <si>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</si>
  <si>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</si>
  <si>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</si>
  <si>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</si>
  <si>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</si>
  <si>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</si>
  <si>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</si>
  <si>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</si>
  <si>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</si>
  <si>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</si>
  <si>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</si>
  <si>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</si>
  <si>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</si>
  <si>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</si>
  <si>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</si>
  <si>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</si>
  <si>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</si>
  <si>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</si>
  <si>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</si>
  <si>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</si>
  <si>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</si>
  <si>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</si>
  <si>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</si>
  <si>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</si>
  <si>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</si>
  <si>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</si>
  <si>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</si>
  <si>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</si>
  <si>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</si>
  <si>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</si>
  <si>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</si>
  <si>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</si>
  <si>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</si>
  <si>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</si>
  <si>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</si>
  <si>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</si>
  <si>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</si>
  <si>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</si>
  <si>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</si>
  <si>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</si>
  <si>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</si>
  <si>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</si>
  <si>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</si>
  <si>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</si>
  <si>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</si>
  <si>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</si>
  <si>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</si>
  <si>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</si>
  <si>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</si>
  <si>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</si>
  <si>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</si>
  <si>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</si>
  <si>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</si>
  <si>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</si>
  <si>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</si>
  <si>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</si>
  <si>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</si>
  <si>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</si>
  <si>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</si>
  <si>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</si>
  <si>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</si>
  <si>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</si>
  <si>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</si>
  <si>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</si>
  <si>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</si>
  <si>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</si>
  <si>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</si>
  <si>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</si>
  <si>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</si>
  <si>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</si>
  <si>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</si>
  <si>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</si>
  <si>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</si>
  <si>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</si>
  <si>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</si>
  <si>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</si>
  <si>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</si>
  <si>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</si>
  <si>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</si>
  <si>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</si>
  <si>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</si>
  <si>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</si>
  <si>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</si>
  <si>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</si>
  <si>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</si>
  <si>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</si>
  <si>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</si>
  <si>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</si>
  <si>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</si>
  <si>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</si>
  <si>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</si>
  <si>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</si>
  <si>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</si>
  <si>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</si>
  <si>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</si>
  <si>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</si>
  <si>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</si>
  <si>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</si>
  <si>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</si>
  <si>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</si>
  <si>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</si>
  <si>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</si>
  <si>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</si>
  <si>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</si>
  <si>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</si>
  <si>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</si>
  <si>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</si>
  <si>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</si>
  <si>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</si>
  <si>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</si>
  <si>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</si>
  <si>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</si>
  <si>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</si>
  <si>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</si>
  <si>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</si>
  <si>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</si>
  <si>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</si>
  <si>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</si>
  <si>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</si>
  <si>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</si>
  <si>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</si>
  <si>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</si>
  <si>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</si>
  <si>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</si>
  <si>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</si>
  <si>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</si>
  <si>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</si>
  <si>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</si>
  <si>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</si>
  <si>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</si>
  <si>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</si>
  <si>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</si>
  <si>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</si>
  <si>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</si>
  <si>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</si>
  <si>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</si>
  <si>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</si>
  <si>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</si>
  <si>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</si>
  <si>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</si>
  <si>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</si>
  <si>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</si>
  <si>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</si>
  <si>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</si>
  <si>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</si>
  <si>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</si>
  <si>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</si>
  <si>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</si>
  <si>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</si>
  <si>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</si>
  <si>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</si>
  <si>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</si>
  <si>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</si>
  <si>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</si>
  <si>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</si>
  <si>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</si>
  <si>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</si>
  <si>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</si>
  <si>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</si>
  <si>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</si>
  <si>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</si>
  <si>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</si>
  <si>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</si>
  <si>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</si>
  <si>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</si>
  <si>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</si>
  <si>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</si>
  <si>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</si>
  <si>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</si>
  <si>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</si>
  <si>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</si>
  <si>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</si>
  <si>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</si>
  <si>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</si>
  <si>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</si>
  <si>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</si>
  <si>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</si>
  <si>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</si>
  <si>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</si>
  <si>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</si>
  <si>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</si>
  <si>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</si>
  <si>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</si>
  <si>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</si>
  <si>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</si>
  <si>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</si>
  <si>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</si>
  <si>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</si>
  <si>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</si>
  <si>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</si>
  <si>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</si>
  <si>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</si>
  <si>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</si>
  <si>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</si>
  <si>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</si>
  <si>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</si>
  <si>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</si>
  <si>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</si>
  <si>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</si>
  <si>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</si>
  <si>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</si>
  <si>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</si>
  <si>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</si>
  <si>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</si>
  <si>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</si>
  <si>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</si>
  <si>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</si>
  <si>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</si>
  <si>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</si>
  <si>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</si>
  <si>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</si>
  <si>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</si>
  <si>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</si>
  <si>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</si>
  <si>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</si>
  <si>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</si>
  <si>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</si>
  <si>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</si>
  <si>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</si>
  <si>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</si>
  <si>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</si>
  <si>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</si>
  <si>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</si>
  <si>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</si>
  <si>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</si>
  <si>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</si>
  <si>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</si>
  <si>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</si>
  <si>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</si>
  <si>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</si>
  <si>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</si>
  <si>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</si>
  <si>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</si>
  <si>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</si>
  <si>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</si>
  <si>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</si>
  <si>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</si>
  <si>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</si>
  <si>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</si>
  <si>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</si>
  <si>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</si>
  <si>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</si>
  <si>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</si>
  <si>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</si>
  <si>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</si>
  <si>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</si>
  <si>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</si>
  <si>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</si>
  <si>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</si>
  <si>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</si>
  <si>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</si>
  <si>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</si>
  <si>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</si>
  <si>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</si>
  <si>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</si>
  <si>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</si>
  <si>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</si>
  <si>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</si>
  <si>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</si>
  <si>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</si>
  <si>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</si>
  <si>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</si>
  <si>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</si>
  <si>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</si>
  <si>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</si>
  <si>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</si>
  <si>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</si>
  <si>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</si>
  <si>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</si>
  <si>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</si>
  <si>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</si>
  <si>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</si>
  <si>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</si>
  <si>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</si>
  <si>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</si>
  <si>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</si>
  <si>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</si>
  <si>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</si>
  <si>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</si>
  <si>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</si>
  <si>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</si>
  <si>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</si>
  <si>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</si>
  <si>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</si>
  <si>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</si>
  <si>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</si>
  <si>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</si>
  <si>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</si>
  <si>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</si>
  <si>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</si>
  <si>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</si>
  <si>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</si>
  <si>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</si>
  <si>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</si>
  <si>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</si>
  <si>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</si>
  <si>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</si>
  <si>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</si>
  <si>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</si>
  <si>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</si>
  <si>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</si>
  <si>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</si>
  <si>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</si>
  <si>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</si>
  <si>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</si>
  <si>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</si>
  <si>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</si>
  <si>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</si>
  <si>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</si>
  <si>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</si>
  <si>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</si>
  <si>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</si>
  <si>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</si>
  <si>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</si>
  <si>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</si>
  <si>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</si>
  <si>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</si>
  <si>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</si>
  <si>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</si>
  <si>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</si>
  <si>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</si>
  <si>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</si>
  <si>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</si>
  <si>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</si>
  <si>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</si>
  <si>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</si>
  <si>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</si>
  <si>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</si>
  <si>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</si>
  <si>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</si>
  <si>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</si>
  <si>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</si>
  <si>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</si>
  <si>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</si>
  <si>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</si>
  <si>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</si>
  <si>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</si>
  <si>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</si>
  <si>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</si>
  <si>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</si>
  <si>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</si>
  <si>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</si>
  <si>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</si>
  <si>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</si>
  <si>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</si>
  <si>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</si>
  <si>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</si>
  <si>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</si>
  <si>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</si>
  <si>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</si>
  <si>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</si>
  <si>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</si>
  <si>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</si>
  <si>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</si>
  <si>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</si>
  <si>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</si>
  <si>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</si>
  <si>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</si>
  <si>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</si>
  <si>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</si>
  <si>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</si>
  <si>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</si>
  <si>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</si>
  <si>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</si>
  <si>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</si>
  <si>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</si>
  <si>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</si>
  <si>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</si>
  <si>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</si>
  <si>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</si>
  <si>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</si>
  <si>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</si>
  <si>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</si>
  <si>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</si>
  <si>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</si>
  <si>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</si>
  <si>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</si>
  <si>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</si>
  <si>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</si>
  <si>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</si>
  <si>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</si>
  <si>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</si>
  <si>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</si>
  <si>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</si>
  <si>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</si>
  <si>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</si>
  <si>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</si>
  <si>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</si>
  <si>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</si>
  <si>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</si>
  <si>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</si>
  <si>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</si>
  <si>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</si>
  <si>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</si>
  <si>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</si>
  <si>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</si>
  <si>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</si>
  <si>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</si>
  <si>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</si>
  <si>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</si>
  <si>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</si>
  <si>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</si>
  <si>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</si>
  <si>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</si>
  <si>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</si>
  <si>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</si>
  <si>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</si>
  <si>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</si>
  <si>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</si>
  <si>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</si>
  <si>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</si>
  <si>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</si>
  <si>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</si>
  <si>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</si>
  <si>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</si>
  <si>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</si>
  <si>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</si>
  <si>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</si>
  <si>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</si>
  <si>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</si>
  <si>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</si>
  <si>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</si>
  <si>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</si>
  <si>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</si>
  <si>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</si>
  <si>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</si>
  <si>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</si>
  <si>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</si>
  <si>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</si>
  <si>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</si>
  <si>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</si>
  <si>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</si>
  <si>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</si>
  <si>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</si>
  <si>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</si>
  <si>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</si>
  <si>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</si>
  <si>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</si>
  <si>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</si>
  <si>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</si>
  <si>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</si>
  <si>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</si>
  <si>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</si>
  <si>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</si>
  <si>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</si>
  <si>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</si>
  <si>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</si>
  <si>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</si>
  <si>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</si>
  <si>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</si>
  <si>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</si>
  <si>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</si>
  <si>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</si>
  <si>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</si>
  <si>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</si>
  <si>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</si>
  <si>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</si>
  <si>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</si>
  <si>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</si>
  <si>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</si>
  <si>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</si>
  <si>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</si>
  <si>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</si>
  <si>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</si>
  <si>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</si>
  <si>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</si>
  <si>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</si>
  <si>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</si>
  <si>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</si>
  <si>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</si>
  <si>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</si>
  <si>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</si>
  <si>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</si>
  <si>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</si>
  <si>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</si>
  <si>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</si>
  <si>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</si>
  <si>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</si>
  <si>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</si>
  <si>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</si>
  <si>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</si>
  <si>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</si>
  <si>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</si>
  <si>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</si>
  <si>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</si>
  <si>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</si>
  <si>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</si>
  <si>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</si>
  <si>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</si>
  <si>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</si>
  <si>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</si>
  <si>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</si>
  <si>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</si>
  <si>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</si>
  <si>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</si>
  <si>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</si>
  <si>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</si>
  <si>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</si>
  <si>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</si>
  <si>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</si>
  <si>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</si>
  <si>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</si>
  <si>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</si>
  <si>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</si>
  <si>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</si>
  <si>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</si>
  <si>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</si>
  <si>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</si>
  <si>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</si>
  <si>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</si>
  <si>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</si>
  <si>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</si>
  <si>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</si>
  <si>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</si>
  <si>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</si>
  <si>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</si>
  <si>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</si>
  <si>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</si>
  <si>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</si>
  <si>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</si>
  <si>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</si>
  <si>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</si>
  <si>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</si>
  <si>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</si>
  <si>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</si>
  <si>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</si>
  <si>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</si>
  <si>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</si>
  <si>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</si>
  <si>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</si>
  <si>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</si>
  <si>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</si>
  <si>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</si>
  <si>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</si>
  <si>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</si>
  <si>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</si>
  <si>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</si>
  <si>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</si>
  <si>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</si>
  <si>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</si>
  <si>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</si>
  <si>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</si>
  <si>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</si>
  <si>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</si>
  <si>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</si>
  <si>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</si>
  <si>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</si>
  <si>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</si>
  <si>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</si>
  <si>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</si>
  <si>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</si>
  <si>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</si>
  <si>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</si>
  <si>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</si>
  <si>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</si>
  <si>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</si>
  <si>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</si>
  <si>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</si>
  <si>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</si>
  <si>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</si>
  <si>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</si>
  <si>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</si>
  <si>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</si>
  <si>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</si>
  <si>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</si>
  <si>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</si>
  <si>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</si>
  <si>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</si>
  <si>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</si>
  <si>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</si>
  <si>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</si>
  <si>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</si>
  <si>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</si>
  <si>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</si>
  <si>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</si>
  <si>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</si>
  <si>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</si>
  <si>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</si>
  <si>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</si>
  <si>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</si>
  <si>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</si>
  <si>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</si>
  <si>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</si>
  <si>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</si>
  <si>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</si>
  <si>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</si>
  <si>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</si>
  <si>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</si>
  <si>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</si>
  <si>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</si>
  <si>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</si>
  <si>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</si>
  <si>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</si>
  <si>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</si>
  <si>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</si>
  <si>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</si>
  <si>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</si>
  <si>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</si>
  <si>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</si>
  <si>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</si>
  <si>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</si>
  <si>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</si>
  <si>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</si>
  <si>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</si>
  <si>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</si>
  <si>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</si>
  <si>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</si>
  <si>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</si>
  <si>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</si>
  <si>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</si>
  <si>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</si>
  <si>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</si>
  <si>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</si>
  <si>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</si>
  <si>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</si>
  <si>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</si>
  <si>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</si>
  <si>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</si>
  <si>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</si>
  <si>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</si>
  <si>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</si>
  <si>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</si>
  <si>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</si>
  <si>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</si>
  <si>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</si>
  <si>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</si>
  <si>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</si>
  <si>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</si>
  <si>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</si>
  <si>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</si>
  <si>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</si>
  <si>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</si>
  <si>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</si>
  <si>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</si>
  <si>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</si>
  <si>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</si>
  <si>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</si>
  <si>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</si>
  <si>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</si>
  <si>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</si>
  <si>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</si>
  <si>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</si>
  <si>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</si>
  <si>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</si>
  <si>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</si>
  <si>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</si>
  <si>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</si>
  <si>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</si>
  <si>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</si>
  <si>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</si>
  <si>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</si>
  <si>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</si>
  <si>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</si>
  <si>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</si>
  <si>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</si>
  <si>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</si>
  <si>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</si>
  <si>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</si>
  <si>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</si>
  <si>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</si>
  <si>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</si>
  <si>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</si>
  <si>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</si>
  <si>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</si>
  <si>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</si>
  <si>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</si>
  <si>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</si>
  <si>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</si>
  <si>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</si>
  <si>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</si>
  <si>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</si>
  <si>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</si>
  <si>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</si>
  <si>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</si>
  <si>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</si>
  <si>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</si>
  <si>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</si>
  <si>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</si>
  <si>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</si>
  <si>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</si>
  <si>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</si>
  <si>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</si>
  <si>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</si>
  <si>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</si>
  <si>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</si>
  <si>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</si>
  <si>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</si>
  <si>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</si>
  <si>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</si>
  <si>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</si>
  <si>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</si>
  <si>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</si>
  <si>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</si>
  <si>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</si>
  <si>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</si>
  <si>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</si>
  <si>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</si>
  <si>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</si>
  <si>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</si>
  <si>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</si>
  <si>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</si>
  <si>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</si>
  <si>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</si>
  <si>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</si>
  <si>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</si>
  <si>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</si>
  <si>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</si>
  <si>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</si>
  <si>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</si>
  <si>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</si>
  <si>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</si>
  <si>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</si>
  <si>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</si>
  <si>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</si>
  <si>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</si>
  <si>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</si>
  <si>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</si>
  <si>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</si>
  <si>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</si>
  <si>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</si>
  <si>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</si>
  <si>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</si>
  <si>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</si>
  <si>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</si>
  <si>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</si>
  <si>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</si>
  <si>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</si>
  <si>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</si>
  <si>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</si>
  <si>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</si>
  <si>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</si>
  <si>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</si>
  <si>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</si>
  <si>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</si>
  <si>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</si>
  <si>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</si>
  <si>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</si>
  <si>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</si>
  <si>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</si>
  <si>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</si>
  <si>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</si>
  <si>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</si>
  <si>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</si>
  <si>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</si>
  <si>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</si>
  <si>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</si>
  <si>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</si>
  <si>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</si>
  <si>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</si>
  <si>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</si>
  <si>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</si>
  <si>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</si>
  <si>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</si>
  <si>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</si>
  <si>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</si>
  <si>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</si>
  <si>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</si>
  <si>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</si>
  <si>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</si>
  <si>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</si>
  <si>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</si>
  <si>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</si>
  <si>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</si>
  <si>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</si>
  <si>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</si>
  <si>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</si>
  <si>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</si>
  <si>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</si>
  <si>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</si>
  <si>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</si>
  <si>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</si>
  <si>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</si>
  <si>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</si>
  <si>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</si>
  <si>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</si>
  <si>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</si>
  <si>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</si>
  <si>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</si>
  <si>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</si>
  <si>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</si>
  <si>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</si>
  <si>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</si>
  <si>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</si>
  <si>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</si>
  <si>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</si>
  <si>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</si>
  <si>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</si>
  <si>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</si>
  <si>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</si>
  <si>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</si>
  <si>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</si>
  <si>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</si>
  <si>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</si>
  <si>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</si>
  <si>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</si>
  <si>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</si>
  <si>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</si>
  <si>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</si>
  <si>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</si>
  <si>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</si>
  <si>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</si>
  <si>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</si>
  <si>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</si>
  <si>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</si>
  <si>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</si>
  <si>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</si>
  <si>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</si>
  <si>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</si>
  <si>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</si>
  <si>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</si>
  <si>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</si>
  <si>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</si>
  <si>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</si>
  <si>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</si>
  <si>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</si>
  <si>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</si>
  <si>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</si>
  <si>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</si>
  <si>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</si>
  <si>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</si>
  <si>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</si>
  <si>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</si>
  <si>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</si>
  <si>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</si>
  <si>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</si>
  <si>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</si>
  <si>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</si>
  <si>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</si>
  <si>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</si>
  <si>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</si>
  <si>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</si>
  <si>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</si>
  <si>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</si>
  <si>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</si>
  <si>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</si>
  <si>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</si>
  <si>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</si>
  <si>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</si>
  <si>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</si>
  <si>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</si>
  <si>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</si>
  <si>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</si>
  <si>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</si>
  <si>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</si>
  <si>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</si>
  <si>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</si>
  <si>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</si>
  <si>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</si>
  <si>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</si>
  <si>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</si>
  <si>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</si>
  <si>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</si>
  <si>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</si>
  <si>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</si>
  <si>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</si>
  <si>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</si>
  <si>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</si>
  <si>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</si>
  <si>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</si>
  <si>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</si>
  <si>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</si>
  <si>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</si>
  <si>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</si>
  <si>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</si>
  <si>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</si>
  <si>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</si>
  <si>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</si>
  <si>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</si>
  <si>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</si>
  <si>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</si>
  <si>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</si>
  <si>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</si>
  <si>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</si>
  <si>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</si>
  <si>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</si>
  <si>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</si>
  <si>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</si>
  <si>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</si>
  <si>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</si>
  <si>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</si>
  <si>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</si>
  <si>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</si>
  <si>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</si>
  <si>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</si>
  <si>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</si>
  <si>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</si>
  <si>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</si>
  <si>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</si>
  <si>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</si>
  <si>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</si>
  <si>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</si>
  <si>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</si>
  <si>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</si>
  <si>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</si>
  <si>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</si>
  <si>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</si>
  <si>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</si>
  <si>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</si>
  <si>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</si>
  <si>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</si>
  <si>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</si>
  <si>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</si>
  <si>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</si>
  <si>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</si>
  <si>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</si>
  <si>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</si>
  <si>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</si>
  <si>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</si>
  <si>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</si>
  <si>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</si>
  <si>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</si>
  <si>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</si>
  <si>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</si>
  <si>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</si>
  <si>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</si>
  <si>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</si>
  <si>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</si>
  <si>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</si>
  <si>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</si>
  <si>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</si>
  <si>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</si>
  <si>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</si>
  <si>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</si>
  <si>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</si>
  <si>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</si>
  <si>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</si>
  <si>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</si>
  <si>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</si>
  <si>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</si>
  <si>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</si>
  <si>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</si>
  <si>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</si>
  <si>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</si>
  <si>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</si>
  <si>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</si>
  <si>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</si>
  <si>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</si>
  <si>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</si>
  <si>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</si>
  <si>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</si>
  <si>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</si>
  <si>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</si>
  <si>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</si>
  <si>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</si>
  <si>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</si>
  <si>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</si>
  <si>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</si>
  <si>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</si>
  <si>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</si>
  <si>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</si>
  <si>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</si>
  <si>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</si>
  <si>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</si>
  <si>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</si>
  <si>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</si>
  <si>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</si>
  <si>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</si>
  <si>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</si>
  <si>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</si>
  <si>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</si>
  <si>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</si>
  <si>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</si>
  <si>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</si>
  <si>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</si>
  <si>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</si>
  <si>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</si>
  <si>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</si>
  <si>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</si>
  <si>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</si>
  <si>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</si>
  <si>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</si>
  <si>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</si>
  <si>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</si>
  <si>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</si>
  <si>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</si>
  <si>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</si>
  <si>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</si>
  <si>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</si>
  <si>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</si>
  <si>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</si>
  <si>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</si>
  <si>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</si>
  <si>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</si>
  <si>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</si>
  <si>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</si>
  <si>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</si>
  <si>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</si>
  <si>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</si>
  <si>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</si>
  <si>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</si>
  <si>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</si>
  <si>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</si>
  <si>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</si>
  <si>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</si>
  <si>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</si>
  <si>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</si>
  <si>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</si>
  <si>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</si>
  <si>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</si>
  <si>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</si>
  <si>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</si>
  <si>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</si>
  <si>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</si>
  <si>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</si>
  <si>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</si>
  <si>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</si>
  <si>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</si>
  <si>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</si>
  <si>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</si>
  <si>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</si>
  <si>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</si>
  <si>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</si>
  <si>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</si>
  <si>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</si>
  <si>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</si>
  <si>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</si>
  <si>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</si>
  <si>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</si>
  <si>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</si>
  <si>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</si>
  <si>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</si>
  <si>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</si>
  <si>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</si>
  <si>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</si>
  <si>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</si>
  <si>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</si>
  <si>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</si>
  <si>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</si>
  <si>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</si>
  <si>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</si>
  <si>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</si>
  <si>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</si>
  <si>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</si>
  <si>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</si>
  <si>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</si>
  <si>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</si>
  <si>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</si>
  <si>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</si>
  <si>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</si>
  <si>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</si>
  <si>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</si>
  <si>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</si>
  <si>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</si>
  <si>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</si>
  <si>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</si>
  <si>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</si>
  <si>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</si>
  <si>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</si>
  <si>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</si>
  <si>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</si>
  <si>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</si>
  <si>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</si>
  <si>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</si>
  <si>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</si>
  <si>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</si>
  <si>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</si>
  <si>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</si>
  <si>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</si>
  <si>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</si>
  <si>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</si>
  <si>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</si>
  <si>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</si>
  <si>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</si>
  <si>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</si>
  <si>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</si>
  <si>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</si>
  <si>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</si>
  <si>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</si>
  <si>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</si>
  <si>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</si>
  <si>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</si>
  <si>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</si>
  <si>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</si>
  <si>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</si>
  <si>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</si>
  <si>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</si>
  <si>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</si>
  <si>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</si>
  <si>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</si>
  <si>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</si>
  <si>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</si>
  <si>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</si>
  <si>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</si>
  <si>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</si>
  <si>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</si>
  <si>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</si>
  <si>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</si>
  <si>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</si>
  <si>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</si>
  <si>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</si>
  <si>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</si>
  <si>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</si>
  <si>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</si>
  <si>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</si>
  <si>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</si>
  <si>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</si>
  <si>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</si>
  <si>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</si>
  <si>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</si>
  <si>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</si>
  <si>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</si>
  <si>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</si>
  <si>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</si>
  <si>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</si>
  <si>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</si>
  <si>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</si>
  <si>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</si>
  <si>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</si>
  <si>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</si>
  <si>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</si>
  <si>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</si>
  <si>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</si>
  <si>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</si>
  <si>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</si>
  <si>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</si>
  <si>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</si>
  <si>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</si>
  <si>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</si>
  <si>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</si>
  <si>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</si>
  <si>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</si>
  <si>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</si>
  <si>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</si>
  <si>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</si>
  <si>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</si>
  <si>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</si>
  <si>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</si>
  <si>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</si>
  <si>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</si>
  <si>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</si>
  <si>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</si>
  <si>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</si>
  <si>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</si>
  <si>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</si>
  <si>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</si>
  <si>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</si>
  <si>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</si>
  <si>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</si>
  <si>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</si>
  <si>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</si>
  <si>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</si>
  <si>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</si>
  <si>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</si>
  <si>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</si>
  <si>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</si>
  <si>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</si>
  <si>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</si>
  <si>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</si>
  <si>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</si>
  <si>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</si>
  <si>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</si>
  <si>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</si>
  <si>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</si>
  <si>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</si>
  <si>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</si>
  <si>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</si>
  <si>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</si>
  <si>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</si>
  <si>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</si>
  <si>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</si>
  <si>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</si>
  <si>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</si>
  <si>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</si>
  <si>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</si>
  <si>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</si>
  <si>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</si>
  <si>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</si>
  <si>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</si>
  <si>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</si>
  <si>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</si>
  <si>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</si>
  <si>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</si>
  <si>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</si>
  <si>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</si>
  <si>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</si>
  <si>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</si>
  <si>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</si>
  <si>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</si>
  <si>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</si>
  <si>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</si>
  <si>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</si>
  <si>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</si>
  <si>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</si>
  <si>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</si>
  <si>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</si>
  <si>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</si>
  <si>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</si>
  <si>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</si>
  <si>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</si>
  <si>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</si>
  <si>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</si>
  <si>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</si>
  <si>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</si>
  <si>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</si>
  <si>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</si>
  <si>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</si>
  <si>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</si>
  <si>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</si>
  <si>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</si>
  <si>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</si>
  <si>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</si>
  <si>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</si>
  <si>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</si>
  <si>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</si>
  <si>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</si>
  <si>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</si>
  <si>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</si>
  <si>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</si>
  <si>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</si>
  <si>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</si>
  <si>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</si>
  <si>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</si>
  <si>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</si>
  <si>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</si>
  <si>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</si>
  <si>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</si>
  <si>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</si>
  <si>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</si>
  <si>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</si>
  <si>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</si>
  <si>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</si>
  <si>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</si>
  <si>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</si>
  <si>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</si>
  <si>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</si>
  <si>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</si>
  <si>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</si>
  <si>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</si>
  <si>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</si>
  <si>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</si>
  <si>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</si>
  <si>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</si>
  <si>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</si>
  <si>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</si>
  <si>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</si>
  <si>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</si>
  <si>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</si>
  <si>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</si>
  <si>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</si>
  <si>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</si>
  <si>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</si>
  <si>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</si>
  <si>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</si>
  <si>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</si>
  <si>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</si>
  <si>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</si>
  <si>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</si>
  <si>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</si>
  <si>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</si>
  <si>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</si>
  <si>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</si>
  <si>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</si>
  <si>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</si>
  <si>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</si>
  <si>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</si>
  <si>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</si>
  <si>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</si>
  <si>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</si>
  <si>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</si>
  <si>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</si>
  <si>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</si>
  <si>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</si>
  <si>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</si>
  <si>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</si>
  <si>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</si>
  <si>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</si>
  <si>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</si>
  <si>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</si>
  <si>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</si>
  <si>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</si>
  <si>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</si>
  <si>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</si>
  <si>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</si>
  <si>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</si>
  <si>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</si>
  <si>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</si>
  <si>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</si>
  <si>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</si>
  <si>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</si>
  <si>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</si>
  <si>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</si>
  <si>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</si>
  <si>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</si>
  <si>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</si>
  <si>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</si>
  <si>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</si>
  <si>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</si>
  <si>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</si>
  <si>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</si>
  <si>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</si>
  <si>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</si>
  <si>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</si>
  <si>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</si>
  <si>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</si>
  <si>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</si>
  <si>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</si>
  <si>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</si>
  <si>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</si>
  <si>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</si>
  <si>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</si>
  <si>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</si>
  <si>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</si>
  <si>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</si>
  <si>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</si>
  <si>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</si>
  <si>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</si>
  <si>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</si>
  <si>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</si>
  <si>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</si>
  <si>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</si>
  <si>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</si>
  <si>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</si>
  <si>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</si>
  <si>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</si>
  <si>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</si>
  <si>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</si>
  <si>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</si>
  <si>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</si>
  <si>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</si>
  <si>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</si>
  <si>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</si>
  <si>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</si>
  <si>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</si>
  <si>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</si>
  <si>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</si>
  <si>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</si>
  <si>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</si>
  <si>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</si>
  <si>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</si>
  <si>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</si>
  <si>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</si>
  <si>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</si>
  <si>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</si>
  <si>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</si>
  <si>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</si>
  <si>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</si>
  <si>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</si>
  <si>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</si>
  <si>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</si>
  <si>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</si>
  <si>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</si>
  <si>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</si>
  <si>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</si>
  <si>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</si>
  <si>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</si>
  <si>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</si>
  <si>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</si>
  <si>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</si>
  <si>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</si>
  <si>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</si>
  <si>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</si>
  <si>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</si>
  <si>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</si>
  <si>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</si>
  <si>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</si>
  <si>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</si>
  <si>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</si>
  <si>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</si>
  <si>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</si>
  <si>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</si>
  <si>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</si>
  <si>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</si>
  <si>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</si>
  <si>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</si>
  <si>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</si>
  <si>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</si>
  <si>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</si>
  <si>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</si>
  <si>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</si>
  <si>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</si>
  <si>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</si>
  <si>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</si>
  <si>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</si>
  <si>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</si>
  <si>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</si>
  <si>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</si>
  <si>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</si>
  <si>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</si>
  <si>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</si>
  <si>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</si>
  <si>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</si>
  <si>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</si>
  <si>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</si>
  <si>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</si>
  <si>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</si>
  <si>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</si>
  <si>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</si>
  <si>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</si>
  <si>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</si>
  <si>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</si>
  <si>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</si>
  <si>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</si>
  <si>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</si>
  <si>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</si>
  <si>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</si>
  <si>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</si>
  <si>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</si>
  <si>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</si>
  <si>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</si>
  <si>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</si>
  <si>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</si>
  <si>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</si>
  <si>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</si>
  <si>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</si>
  <si>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</si>
  <si>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</si>
  <si>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</si>
  <si>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</si>
  <si>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</si>
  <si>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</si>
  <si>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</si>
  <si>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</si>
  <si>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</si>
  <si>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</si>
  <si>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</si>
  <si>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</si>
  <si>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</si>
  <si>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</si>
  <si>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</si>
  <si>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</si>
  <si>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</si>
  <si>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</si>
  <si>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</si>
  <si>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</si>
  <si>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</si>
  <si>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</si>
  <si>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</si>
  <si>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</si>
  <si>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</si>
  <si>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</si>
  <si>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</si>
  <si>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</si>
  <si>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</si>
  <si>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</si>
  <si>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</si>
  <si>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</si>
  <si>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</si>
  <si>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</si>
  <si>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</si>
  <si>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</si>
  <si>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</si>
  <si>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</si>
  <si>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</si>
  <si>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</si>
  <si>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</si>
  <si>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</si>
  <si>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</si>
  <si>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</si>
  <si>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</si>
  <si>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</si>
  <si>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</si>
  <si>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</si>
  <si>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</si>
  <si>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</si>
  <si>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</si>
  <si>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</si>
  <si>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</si>
  <si>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</si>
  <si>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</si>
  <si>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</si>
  <si>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</si>
  <si>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</si>
  <si>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</si>
  <si>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</si>
  <si>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</si>
  <si>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</si>
  <si>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</si>
  <si>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</si>
  <si>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</si>
  <si>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</si>
  <si>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</si>
  <si>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</si>
  <si>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</si>
  <si>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</si>
  <si>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</si>
  <si>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</si>
  <si>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</si>
  <si>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</si>
  <si>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</si>
  <si>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</si>
  <si>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</si>
  <si>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</si>
  <si>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</si>
  <si>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</si>
  <si>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</si>
  <si>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</si>
  <si>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</si>
  <si>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</si>
  <si>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</si>
  <si>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</si>
  <si>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</si>
  <si>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</si>
  <si>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</si>
  <si>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</si>
  <si>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</si>
  <si>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</si>
  <si>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</si>
  <si>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</si>
  <si>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</si>
  <si>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</si>
  <si>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</si>
  <si>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</si>
  <si>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</si>
  <si>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</si>
  <si>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</si>
  <si>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</si>
  <si>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</si>
  <si>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</si>
  <si>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</si>
  <si>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</si>
  <si>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</si>
  <si>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</si>
  <si>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</si>
  <si>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</si>
  <si>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</si>
  <si>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</si>
  <si>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</si>
  <si>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</si>
  <si>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</si>
  <si>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</si>
  <si>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</si>
  <si>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</si>
  <si>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</si>
  <si>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</si>
  <si>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</si>
  <si>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</si>
  <si>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</si>
  <si>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</si>
  <si>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</si>
  <si>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</si>
  <si>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</si>
  <si>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</si>
  <si>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</si>
  <si>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</si>
  <si>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</si>
  <si>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</si>
  <si>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</si>
  <si>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</si>
  <si>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</si>
  <si>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</si>
  <si>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</si>
  <si>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</si>
  <si>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</si>
  <si>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</si>
  <si>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</si>
  <si>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</si>
  <si>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</si>
  <si>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</si>
  <si>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</si>
  <si>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</si>
  <si>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</si>
  <si>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</si>
  <si>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</si>
  <si>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</si>
  <si>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</si>
  <si>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</si>
  <si>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</si>
  <si>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</si>
  <si>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</si>
  <si>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</si>
  <si>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</si>
  <si>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</si>
  <si>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</si>
  <si>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</si>
  <si>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</si>
  <si>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</si>
  <si>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</si>
  <si>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</si>
  <si>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</si>
  <si>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</si>
  <si>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</si>
  <si>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</si>
  <si>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</si>
  <si>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</si>
  <si>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</si>
  <si>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</si>
  <si>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</si>
  <si>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</si>
  <si>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</si>
  <si>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</si>
  <si>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</si>
  <si>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</si>
  <si>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</si>
  <si>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</si>
  <si>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</si>
  <si>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</si>
  <si>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</si>
  <si>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</si>
  <si>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</si>
  <si>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</si>
  <si>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</si>
  <si>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</si>
  <si>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</si>
  <si>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</si>
  <si>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</si>
  <si>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</si>
  <si>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</si>
  <si>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</si>
  <si>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</si>
  <si>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</si>
  <si>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</si>
  <si>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</si>
  <si>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</si>
  <si>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</si>
  <si>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</si>
  <si>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</si>
  <si>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</si>
  <si>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</si>
  <si>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</si>
  <si>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</si>
  <si>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</si>
  <si>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</si>
  <si>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</si>
  <si>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</si>
  <si>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</si>
  <si>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</si>
  <si>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</si>
  <si>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</si>
  <si>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</si>
  <si>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</si>
  <si>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</si>
  <si>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</si>
  <si>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</si>
  <si>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</si>
  <si>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</si>
  <si>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</si>
  <si>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</si>
  <si>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</si>
  <si>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</si>
  <si>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</si>
  <si>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</si>
  <si>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</si>
  <si>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</si>
  <si>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</si>
  <si>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</si>
  <si>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</si>
  <si>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</si>
  <si>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</si>
  <si>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</si>
  <si>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</si>
  <si>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</si>
  <si>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</si>
  <si>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</si>
  <si>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</si>
  <si>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</si>
  <si>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</si>
  <si>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</si>
  <si>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</si>
  <si>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</si>
  <si>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</si>
  <si>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</si>
  <si>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</si>
  <si>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</si>
  <si>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</si>
  <si>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</si>
  <si>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</si>
  <si>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</si>
  <si>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</si>
  <si>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</si>
  <si>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</si>
  <si>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</si>
  <si>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</si>
  <si>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</si>
  <si>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</si>
  <si>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</si>
  <si>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</si>
  <si>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</si>
  <si>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</si>
  <si>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</si>
  <si>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</si>
  <si>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</si>
  <si>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</si>
  <si>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</si>
  <si>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</si>
  <si>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</si>
  <si>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</si>
  <si>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</si>
  <si>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</si>
  <si>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</si>
  <si>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</si>
  <si>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</si>
  <si>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</si>
  <si>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</si>
  <si>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</si>
  <si>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</si>
  <si>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</si>
  <si>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</si>
  <si>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</si>
  <si>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</si>
  <si>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</si>
  <si>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</si>
  <si>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</si>
  <si>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</si>
  <si>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</si>
  <si>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</si>
  <si>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</si>
  <si>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</si>
  <si>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</si>
  <si>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</si>
  <si>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</si>
  <si>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</si>
  <si>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</si>
  <si>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</si>
  <si>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</si>
  <si>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</si>
  <si>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</si>
  <si>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</si>
  <si>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</si>
  <si>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</si>
  <si>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</si>
  <si>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</si>
  <si>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</si>
  <si>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</si>
  <si>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</si>
  <si>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</si>
  <si>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</si>
  <si>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</si>
  <si>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</si>
  <si>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</si>
  <si>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</si>
  <si>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</si>
  <si>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</si>
  <si>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</si>
  <si>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</si>
  <si>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</si>
  <si>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</si>
  <si>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</si>
  <si>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</si>
  <si>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</si>
  <si>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</si>
  <si>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</si>
  <si>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</si>
  <si>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</si>
  <si>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</si>
  <si>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</si>
  <si>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</si>
  <si>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</si>
  <si>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</si>
  <si>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</si>
  <si>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</si>
  <si>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</si>
  <si>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</si>
  <si>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</si>
  <si>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</si>
  <si>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</si>
  <si>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</si>
  <si>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</si>
  <si>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</si>
  <si>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</si>
  <si>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</si>
  <si>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</si>
  <si>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</si>
  <si>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</si>
  <si>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</si>
  <si>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</si>
  <si>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</si>
  <si>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</si>
  <si>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</si>
  <si>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</si>
  <si>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</si>
  <si>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</si>
  <si>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</si>
  <si>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</si>
  <si>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</si>
  <si>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</si>
  <si>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</si>
  <si>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</si>
  <si>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</si>
  <si>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</si>
  <si>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</si>
  <si>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</si>
  <si>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</si>
  <si>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</si>
  <si>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</si>
  <si>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</si>
  <si>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</si>
  <si>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</si>
  <si>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</si>
  <si>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</si>
  <si>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</si>
  <si>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</si>
  <si>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</si>
  <si>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</si>
  <si>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</si>
  <si>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</si>
  <si>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</si>
  <si>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</si>
  <si>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</si>
  <si>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</si>
  <si>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</si>
  <si>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</si>
  <si>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</si>
  <si>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</si>
  <si>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</si>
  <si>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</si>
  <si>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</si>
  <si>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</si>
  <si>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</si>
  <si>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</si>
  <si>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</si>
  <si>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</si>
  <si>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</si>
  <si>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</si>
  <si>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</si>
  <si>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</si>
  <si>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</si>
  <si>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</si>
  <si>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</si>
  <si>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</si>
  <si>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</si>
  <si>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</si>
  <si>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</si>
  <si>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</si>
  <si>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</si>
  <si>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</si>
  <si>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</si>
  <si>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</si>
  <si>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</si>
  <si>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</si>
  <si>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</si>
  <si>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</si>
  <si>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</si>
  <si>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</si>
  <si>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</si>
  <si>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</si>
  <si>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</si>
  <si>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</si>
  <si>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</si>
  <si>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</si>
  <si>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</si>
  <si>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</si>
  <si>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</si>
  <si>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</si>
  <si>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</si>
  <si>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</si>
  <si>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</si>
  <si>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</si>
  <si>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</si>
  <si>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</si>
  <si>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</si>
  <si>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</si>
  <si>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</si>
  <si>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</si>
  <si>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</si>
  <si>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</si>
  <si>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</si>
  <si>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</si>
  <si>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</si>
  <si>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</si>
  <si>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</si>
  <si>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</si>
  <si>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</si>
  <si>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</si>
  <si>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</si>
  <si>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</si>
  <si>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</si>
  <si>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</si>
  <si>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</si>
  <si>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</si>
  <si>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</si>
  <si>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</si>
  <si>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</si>
  <si>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</si>
  <si>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</si>
  <si>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</si>
  <si>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</si>
  <si>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</si>
  <si>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</si>
  <si>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</si>
  <si>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</si>
  <si>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</si>
  <si>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</si>
  <si>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</si>
  <si>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</si>
  <si>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</si>
  <si>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</si>
  <si>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</si>
  <si>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</si>
  <si>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</si>
  <si>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</si>
  <si>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</si>
  <si>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</si>
  <si>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</si>
  <si>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</si>
  <si>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</si>
  <si>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</si>
  <si>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</si>
  <si>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</si>
  <si>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</si>
  <si>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</si>
  <si>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</si>
  <si>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</si>
  <si>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</si>
  <si>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</si>
  <si>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</si>
  <si>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</si>
  <si>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</si>
  <si>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</si>
  <si>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</si>
  <si>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</si>
  <si>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</si>
  <si>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</si>
  <si>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</si>
  <si>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</si>
  <si>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</si>
  <si>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</si>
  <si>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</si>
  <si>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</si>
  <si>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</si>
  <si>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</si>
  <si>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</si>
  <si>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</si>
  <si>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</si>
  <si>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</si>
  <si>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</si>
  <si>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</si>
  <si>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</si>
  <si>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</si>
  <si>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</si>
  <si>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</si>
  <si>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</si>
  <si>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</si>
  <si>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</si>
  <si>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</si>
  <si>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</si>
  <si>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</si>
  <si>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</si>
  <si>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</si>
  <si>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</si>
  <si>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</si>
  <si>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</si>
  <si>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</si>
  <si>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</si>
  <si>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</si>
  <si>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</si>
  <si>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</si>
  <si>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</si>
  <si>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</si>
  <si>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</si>
  <si>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</si>
  <si>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</si>
  <si>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</si>
  <si>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</si>
  <si>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</si>
  <si>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</si>
  <si>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</si>
  <si>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</si>
  <si>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</si>
  <si>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</si>
  <si>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</si>
  <si>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</si>
  <si>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</si>
  <si>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</si>
  <si>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</si>
  <si>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</si>
  <si>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</si>
  <si>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</si>
  <si>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</si>
  <si>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</si>
  <si>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</si>
  <si>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</si>
  <si>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</si>
  <si>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</si>
  <si>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</si>
  <si>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</si>
  <si>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</si>
  <si>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</si>
  <si>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</si>
  <si>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</si>
  <si>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</si>
  <si>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</si>
  <si>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</si>
  <si>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</si>
  <si>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</si>
  <si>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</si>
  <si>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</si>
  <si>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</si>
  <si>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</si>
  <si>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</si>
  <si>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</si>
  <si>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</si>
  <si>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</si>
  <si>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</si>
  <si>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</si>
  <si>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</si>
  <si>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</si>
  <si>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</si>
  <si>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</si>
  <si>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</si>
  <si>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</si>
  <si>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</si>
  <si>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</si>
  <si>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</si>
  <si>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</si>
  <si>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</si>
  <si>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</si>
  <si>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</si>
  <si>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</si>
  <si>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</si>
  <si>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</si>
  <si>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</si>
  <si>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</si>
  <si>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</si>
  <si>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</si>
  <si>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</si>
  <si>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</si>
  <si>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</si>
  <si>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</si>
  <si>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</si>
  <si>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</si>
  <si>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</si>
  <si>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</si>
  <si>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</si>
  <si>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</si>
  <si>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</si>
  <si>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</si>
  <si>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</si>
  <si>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</si>
  <si>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</si>
  <si>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</si>
  <si>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</si>
  <si>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</si>
  <si>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</si>
  <si>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</si>
  <si>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</si>
  <si>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</si>
  <si>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</si>
  <si>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</si>
  <si>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</si>
  <si>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</si>
  <si>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</si>
  <si>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</si>
  <si>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</si>
  <si>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</si>
  <si>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</si>
  <si>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</si>
  <si>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</si>
  <si>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</si>
  <si>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</si>
  <si>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</si>
  <si>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</si>
  <si>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</si>
  <si>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</si>
  <si>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</si>
  <si>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</si>
  <si>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</si>
  <si>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</si>
  <si>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</si>
  <si>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</si>
  <si>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</si>
  <si>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</si>
  <si>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</si>
  <si>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</si>
  <si>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</si>
  <si>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</si>
  <si>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</si>
  <si>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</si>
  <si>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</si>
  <si>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</si>
  <si>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</si>
  <si>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</si>
  <si>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</si>
  <si>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</si>
  <si>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</si>
  <si>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</si>
  <si>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</si>
  <si>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</si>
  <si>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</si>
  <si>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</si>
  <si>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</si>
  <si>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</si>
  <si>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</si>
  <si>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</si>
  <si>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</si>
  <si>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</si>
  <si>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</si>
  <si>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</si>
  <si>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</si>
  <si>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</si>
  <si>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</si>
  <si>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</si>
  <si>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</si>
  <si>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</si>
  <si>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</si>
  <si>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</si>
  <si>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</si>
  <si>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</si>
  <si>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</si>
  <si>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</si>
  <si>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</si>
  <si>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</si>
  <si>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</si>
  <si>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</si>
  <si>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</si>
  <si>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</si>
  <si>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</si>
  <si>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</si>
  <si>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</si>
  <si>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</si>
  <si>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</si>
  <si>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</si>
  <si>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</si>
  <si>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</si>
  <si>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</si>
  <si>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</si>
  <si>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</si>
  <si>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</si>
  <si>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</si>
  <si>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</si>
  <si>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</si>
  <si>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</si>
  <si>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</si>
  <si>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</si>
  <si>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</si>
  <si>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</si>
  <si>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</si>
  <si>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</si>
  <si>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</si>
  <si>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</si>
  <si>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</si>
  <si>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</si>
  <si>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</si>
  <si>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</si>
  <si>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</si>
  <si>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</si>
  <si>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</si>
  <si>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</si>
  <si>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</si>
  <si>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</si>
  <si>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</si>
  <si>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</si>
  <si>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</si>
  <si>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</si>
  <si>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</si>
  <si>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</si>
  <si>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</si>
  <si>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</si>
  <si>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</si>
  <si>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</si>
  <si>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</si>
  <si>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</si>
  <si>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</si>
  <si>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</si>
  <si>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</si>
  <si>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</si>
  <si>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</si>
  <si>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</si>
  <si>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</si>
  <si>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</si>
  <si>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</si>
  <si>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</si>
  <si>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</si>
  <si>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</si>
  <si>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</si>
  <si>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</si>
  <si>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</si>
  <si>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</si>
  <si>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</si>
  <si>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</si>
  <si>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</si>
  <si>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</si>
  <si>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</si>
  <si>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</si>
  <si>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</si>
  <si>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</si>
  <si>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</si>
  <si>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</si>
  <si>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</si>
  <si>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</si>
  <si>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</si>
  <si>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</si>
  <si>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</si>
  <si>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</si>
  <si>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</si>
  <si>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</si>
  <si>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</si>
  <si>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</si>
  <si>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</si>
  <si>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</si>
  <si>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</si>
  <si>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</si>
  <si>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</si>
  <si>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</si>
  <si>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</si>
  <si>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</si>
  <si>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</si>
  <si>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</si>
  <si>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</si>
  <si>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</si>
  <si>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</si>
  <si>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</si>
  <si>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</si>
  <si>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</si>
  <si>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</si>
  <si>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</si>
  <si>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</si>
  <si>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</si>
  <si>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</si>
  <si>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</si>
  <si>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</si>
  <si>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</si>
  <si>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</si>
  <si>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</si>
  <si>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</si>
  <si>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</si>
  <si>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</si>
  <si>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</si>
  <si>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</si>
  <si>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</si>
  <si>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</si>
  <si>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</si>
  <si>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</si>
  <si>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</si>
  <si>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</si>
  <si>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</si>
  <si>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</si>
  <si>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</si>
  <si>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</si>
  <si>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</si>
  <si>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</si>
  <si>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</si>
  <si>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</si>
  <si>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</si>
  <si>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</si>
  <si>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</si>
  <si>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</si>
  <si>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</si>
  <si>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</si>
  <si>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</si>
  <si>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</si>
  <si>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</si>
  <si>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</si>
  <si>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</si>
  <si>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</si>
  <si>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</si>
  <si>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</si>
  <si>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</si>
  <si>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</si>
  <si>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</si>
  <si>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</si>
  <si>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</si>
  <si>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</si>
  <si>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</si>
  <si>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</si>
  <si>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</si>
  <si>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</si>
  <si>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</si>
  <si>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</si>
  <si>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</si>
  <si>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</si>
  <si>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</si>
  <si>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</si>
  <si>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</si>
  <si>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</si>
  <si>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</si>
  <si>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</si>
  <si>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</si>
  <si>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</si>
  <si>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</si>
  <si>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</si>
  <si>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</si>
  <si>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</si>
  <si>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</si>
  <si>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</si>
  <si>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</si>
  <si>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</si>
  <si>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</si>
  <si>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</si>
  <si>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</si>
  <si>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</si>
  <si>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</si>
  <si>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</si>
  <si>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</si>
  <si>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</si>
  <si>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</si>
  <si>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</si>
  <si>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</si>
  <si>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</si>
  <si>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</si>
  <si>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</si>
  <si>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</si>
  <si>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</si>
  <si>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</si>
  <si>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</si>
  <si>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</si>
  <si>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</si>
  <si>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</si>
  <si>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</si>
  <si>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</si>
  <si>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</si>
  <si>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</si>
  <si>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</si>
  <si>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</si>
  <si>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</si>
  <si>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</si>
  <si>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</si>
  <si>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</si>
  <si>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</si>
  <si>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</si>
  <si>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</si>
  <si>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</si>
  <si>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</si>
  <si>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</si>
  <si>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</si>
  <si>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</si>
  <si>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</si>
  <si>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</si>
  <si>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</si>
  <si>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</si>
  <si>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</si>
  <si>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</si>
  <si>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</si>
  <si>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</si>
  <si>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</si>
  <si>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</si>
  <si>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</si>
  <si>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</si>
  <si>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</si>
  <si>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</si>
  <si>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</si>
  <si>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</si>
  <si>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</si>
  <si>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</si>
  <si>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</si>
  <si>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</si>
  <si>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</si>
  <si>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</si>
  <si>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</si>
  <si>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</si>
  <si>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</si>
  <si>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</si>
  <si>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</si>
  <si>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</si>
  <si>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</si>
  <si>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</si>
  <si>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</si>
  <si>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</si>
  <si>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</si>
  <si>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</si>
  <si>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</si>
  <si>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</si>
  <si>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</si>
  <si>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</si>
  <si>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</si>
  <si>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</si>
  <si>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</si>
  <si>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</si>
  <si>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</si>
  <si>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</si>
  <si>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</si>
  <si>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</si>
  <si>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</si>
  <si>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</si>
  <si>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</si>
  <si>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</si>
  <si>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</si>
  <si>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</si>
  <si>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</si>
  <si>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</si>
  <si>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</si>
  <si>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</si>
  <si>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</si>
  <si>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</si>
  <si>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</si>
  <si>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</si>
  <si>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</si>
  <si>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</si>
  <si>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</si>
  <si>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</si>
  <si>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</si>
  <si>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</si>
  <si>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</si>
  <si>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</si>
  <si>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</si>
  <si>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</si>
  <si>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</si>
  <si>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</si>
  <si>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</si>
  <si>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</si>
  <si>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</si>
  <si>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</si>
  <si>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</si>
  <si>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</si>
  <si>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</si>
  <si>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</si>
  <si>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</si>
  <si>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</si>
  <si>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</si>
  <si>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</si>
  <si>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</si>
  <si>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</si>
  <si>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</si>
  <si>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</si>
  <si>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</si>
  <si>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</si>
  <si>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</si>
  <si>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</si>
  <si>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</si>
  <si>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</si>
  <si>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</si>
  <si>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</si>
  <si>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</si>
  <si>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</si>
  <si>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</si>
  <si>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</si>
  <si>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</si>
  <si>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</si>
  <si>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</si>
  <si>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</si>
  <si>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</si>
  <si>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</si>
  <si>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</si>
  <si>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</si>
  <si>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</si>
  <si>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</si>
  <si>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</si>
  <si>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</si>
  <si>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</si>
  <si>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</si>
  <si>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</si>
  <si>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</si>
  <si>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</si>
  <si>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</si>
  <si>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</si>
  <si>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</si>
  <si>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</si>
  <si>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</si>
  <si>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</si>
  <si>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</si>
  <si>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</si>
  <si>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</si>
  <si>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</si>
  <si>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</si>
  <si>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</si>
  <si>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</si>
  <si>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</si>
  <si>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</si>
  <si>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</si>
  <si>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</si>
  <si>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</si>
  <si>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</si>
  <si>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</si>
  <si>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</si>
  <si>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</si>
  <si>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</si>
  <si>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</si>
  <si>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</si>
  <si>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</si>
  <si>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</si>
  <si>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</si>
  <si>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</si>
  <si>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</si>
  <si>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</si>
  <si>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</si>
  <si>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</si>
  <si>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</si>
  <si>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</si>
  <si>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</si>
  <si>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</si>
  <si>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</si>
  <si>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</si>
  <si>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</si>
  <si>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</si>
  <si>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</si>
  <si>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</si>
  <si>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</si>
  <si>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</si>
  <si>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</si>
  <si>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</si>
  <si>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</si>
  <si>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</si>
  <si>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</si>
  <si>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</si>
  <si>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</si>
  <si>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</si>
  <si>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</si>
  <si>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</si>
  <si>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</si>
  <si>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</si>
  <si>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</si>
  <si>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</si>
  <si>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</si>
  <si>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</si>
  <si>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</si>
  <si>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</si>
  <si>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</si>
  <si>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</si>
  <si>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</si>
  <si>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</si>
  <si>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</si>
  <si>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</si>
  <si>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</si>
  <si>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</si>
  <si>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</si>
  <si>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</si>
  <si>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</si>
  <si>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</si>
  <si>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</si>
  <si>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</si>
  <si>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</si>
  <si>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</si>
  <si>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</si>
  <si>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</si>
  <si>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</si>
  <si>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</si>
  <si>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</si>
  <si>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</si>
  <si>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</si>
  <si>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</si>
  <si>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</si>
  <si>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</si>
  <si>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</si>
  <si>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</si>
  <si>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</si>
  <si>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</si>
  <si>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</si>
  <si>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</si>
  <si>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</si>
  <si>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</si>
  <si>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</si>
  <si>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</si>
  <si>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</si>
  <si>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</si>
  <si>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</si>
  <si>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</si>
  <si>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</si>
  <si>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</si>
  <si>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</si>
  <si>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</si>
  <si>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</si>
  <si>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</si>
  <si>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</si>
  <si>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</si>
  <si>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</si>
  <si>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</si>
  <si>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</si>
  <si>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</si>
  <si>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</si>
  <si>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</si>
  <si>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</si>
  <si>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</si>
  <si>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</si>
  <si>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</si>
  <si>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</si>
  <si>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</si>
  <si>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</si>
  <si>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</si>
  <si>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</si>
  <si>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</si>
  <si>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</si>
  <si>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</si>
  <si>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</si>
  <si>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</si>
  <si>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</si>
  <si>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</si>
  <si>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</si>
  <si>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</si>
  <si>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</si>
  <si>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</si>
  <si>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</si>
  <si>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</si>
  <si>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</si>
  <si>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</si>
  <si>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</si>
  <si>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</si>
  <si>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</si>
  <si>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</si>
  <si>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</si>
  <si>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</si>
  <si>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</si>
  <si>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</si>
  <si>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</si>
  <si>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</si>
  <si>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</si>
  <si>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</si>
  <si>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</si>
  <si>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</si>
  <si>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</si>
  <si>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</si>
  <si>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</si>
  <si>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</si>
  <si>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</si>
  <si>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</si>
  <si>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</si>
  <si>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</si>
  <si>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</si>
  <si>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</si>
  <si>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</si>
  <si>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</si>
  <si>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</si>
  <si>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</si>
  <si>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</si>
  <si>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</si>
  <si>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</si>
  <si>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</si>
  <si>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</si>
  <si>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</si>
  <si>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</si>
  <si>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</si>
  <si>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</si>
  <si>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</si>
  <si>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</si>
  <si>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</si>
  <si>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</si>
  <si>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</si>
  <si>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</si>
  <si>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</si>
  <si>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</si>
  <si>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</si>
  <si>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</si>
  <si>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</si>
  <si>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</si>
  <si>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</si>
  <si>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</si>
  <si>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</si>
  <si>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</si>
  <si>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</si>
  <si>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</si>
  <si>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</si>
  <si>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</si>
  <si>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</si>
  <si>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</si>
  <si>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</si>
  <si>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</si>
  <si>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</si>
  <si>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</si>
  <si>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</si>
  <si>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</si>
  <si>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</si>
  <si>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</si>
  <si>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</si>
  <si>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</si>
  <si>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</si>
  <si>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</si>
  <si>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</si>
  <si>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</si>
  <si>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</si>
  <si>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</si>
  <si>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</si>
  <si>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</si>
  <si>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</si>
  <si>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</si>
  <si>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</si>
  <si>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</si>
  <si>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</si>
  <si>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</si>
  <si>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</si>
  <si>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</si>
  <si>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</si>
  <si>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</si>
  <si>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</si>
  <si>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</si>
  <si>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</si>
  <si>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</si>
  <si>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</si>
  <si>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</si>
  <si>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</si>
  <si>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</si>
  <si>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</si>
  <si>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</si>
  <si>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</si>
  <si>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</si>
  <si>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</si>
  <si>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</si>
  <si>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</si>
  <si>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</si>
  <si>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</si>
  <si>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</si>
  <si>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</si>
  <si>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</si>
  <si>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</si>
  <si>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</si>
  <si>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</si>
  <si>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</si>
  <si>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</si>
  <si>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</si>
  <si>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</si>
  <si>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</si>
  <si>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</si>
  <si>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</si>
  <si>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</si>
  <si>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</si>
  <si>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</si>
  <si>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</si>
  <si>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</si>
  <si>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</si>
  <si>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</si>
  <si>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</si>
  <si>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</si>
  <si>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</si>
  <si>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</si>
  <si>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</si>
  <si>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</si>
  <si>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</si>
  <si>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</si>
  <si>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</si>
  <si>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</si>
  <si>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</si>
  <si>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</si>
  <si>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</si>
  <si>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</si>
  <si>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</si>
  <si>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</si>
  <si>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</si>
  <si>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</si>
  <si>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</si>
  <si>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</si>
  <si>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</si>
  <si>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</si>
  <si>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</si>
  <si>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</si>
  <si>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</si>
  <si>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</si>
  <si>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</si>
  <si>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</si>
  <si>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</si>
  <si>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</si>
  <si>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</si>
  <si>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</si>
  <si>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</si>
  <si>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</si>
  <si>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</si>
  <si>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</si>
  <si>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</si>
  <si>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</si>
  <si>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</si>
  <si>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</si>
  <si>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</si>
  <si>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</si>
  <si>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</si>
  <si>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</si>
  <si>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</si>
  <si>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</si>
  <si>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</si>
  <si>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</si>
  <si>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</si>
  <si>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</si>
  <si>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</si>
  <si>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</si>
  <si>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</si>
  <si>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</si>
  <si>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</si>
  <si>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</si>
  <si>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</si>
  <si>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</si>
  <si>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</si>
  <si>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</si>
  <si>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</si>
  <si>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</si>
  <si>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</si>
  <si>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</si>
  <si>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</si>
  <si>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</si>
  <si>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</si>
  <si>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</si>
  <si>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</si>
  <si>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</si>
  <si>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</si>
  <si>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</si>
  <si>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</si>
  <si>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</si>
  <si>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</si>
  <si>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</si>
  <si>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</si>
  <si>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</si>
  <si>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</si>
  <si>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</si>
  <si>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</si>
  <si>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</si>
  <si>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</si>
  <si>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</si>
  <si>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</si>
  <si>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</si>
  <si>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</si>
  <si>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</si>
  <si>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</si>
  <si>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</si>
  <si>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</si>
  <si>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</si>
  <si>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</si>
  <si>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</si>
  <si>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</si>
  <si>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</si>
  <si>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</si>
  <si>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</si>
  <si>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</si>
  <si>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</si>
  <si>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</si>
  <si>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</si>
  <si>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</si>
  <si>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</si>
  <si>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</si>
  <si>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</si>
  <si>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</si>
  <si>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</si>
  <si>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</si>
  <si>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</si>
  <si>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</si>
  <si>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</si>
  <si>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</si>
  <si>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</si>
  <si>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</si>
  <si>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</si>
  <si>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</si>
  <si>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</si>
  <si>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</si>
  <si>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</si>
  <si>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</si>
  <si>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</si>
  <si>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</si>
  <si>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</si>
  <si>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</si>
  <si>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</si>
  <si>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</si>
  <si>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</si>
  <si>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</si>
  <si>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</si>
  <si>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</si>
  <si>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</si>
  <si>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</si>
  <si>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</si>
  <si>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</si>
  <si>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</si>
  <si>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</si>
  <si>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</si>
  <si>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</si>
  <si>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</si>
  <si>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</si>
  <si>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</si>
  <si>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</si>
  <si>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</si>
  <si>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</si>
  <si>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</si>
  <si>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</si>
  <si>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</si>
  <si>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</si>
  <si>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</si>
  <si>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</si>
  <si>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</si>
  <si>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</si>
  <si>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</si>
  <si>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</si>
  <si>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</si>
  <si>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</si>
  <si>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</si>
  <si>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</si>
  <si>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</si>
  <si>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</si>
  <si>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</si>
  <si>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</si>
  <si>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</si>
  <si>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</si>
  <si>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</si>
  <si>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</si>
  <si>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</si>
  <si>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</si>
  <si>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</si>
  <si>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</si>
  <si>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</si>
  <si>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</si>
  <si>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</si>
  <si>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</si>
  <si>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</si>
  <si>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</si>
  <si>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</si>
  <si>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</si>
  <si>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</si>
  <si>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</si>
  <si>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</si>
  <si>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</si>
  <si>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</si>
  <si>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</si>
  <si>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</si>
  <si>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</si>
  <si>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</si>
  <si>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</si>
  <si>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</si>
  <si>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</si>
  <si>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</si>
  <si>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</si>
  <si>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</si>
  <si>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</si>
  <si>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</si>
  <si>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</si>
  <si>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</si>
  <si>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</si>
  <si>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</si>
  <si>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</si>
  <si>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</si>
  <si>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</si>
  <si>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</si>
  <si>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</si>
  <si>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</si>
  <si>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</si>
  <si>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</si>
  <si>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</si>
  <si>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</si>
  <si>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</si>
  <si>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</si>
  <si>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</si>
  <si>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</si>
  <si>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</si>
  <si>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</si>
  <si>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</si>
  <si>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</si>
  <si>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</si>
  <si>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</si>
  <si>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</si>
  <si>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</si>
  <si>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</si>
  <si>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</si>
  <si>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</si>
  <si>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</si>
  <si>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</si>
  <si>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</si>
  <si>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</si>
  <si>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</si>
  <si>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</si>
  <si>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</si>
  <si>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</si>
  <si>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</si>
  <si>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</si>
  <si>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</si>
  <si>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</si>
  <si>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</si>
  <si>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</si>
  <si>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</si>
  <si>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</si>
  <si>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</si>
  <si>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</si>
  <si>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</si>
  <si>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</si>
  <si>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</si>
  <si>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</si>
  <si>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</si>
  <si>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</si>
  <si>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</si>
  <si>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</si>
  <si>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</si>
  <si>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</si>
  <si>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</si>
  <si>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</si>
  <si>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</si>
  <si>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</si>
  <si>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</si>
  <si>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</si>
  <si>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</si>
  <si>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</si>
  <si>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</si>
  <si>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</si>
  <si>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</si>
  <si>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</si>
  <si>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</si>
  <si>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</si>
  <si>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</si>
  <si>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</si>
  <si>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</si>
  <si>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</si>
  <si>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</si>
  <si>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</si>
  <si>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</si>
  <si>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</si>
  <si>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</si>
  <si>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</si>
  <si>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</si>
  <si>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</si>
  <si>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</si>
  <si>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</si>
  <si>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</si>
  <si>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</si>
  <si>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</si>
  <si>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</si>
  <si>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</si>
  <si>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</si>
  <si>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</si>
  <si>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</si>
  <si>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</si>
  <si>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</si>
  <si>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</si>
  <si>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</si>
  <si>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</si>
  <si>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</si>
  <si>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</si>
  <si>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</si>
  <si>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</si>
  <si>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</si>
  <si>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</si>
  <si>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</si>
  <si>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</si>
  <si>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</si>
  <si>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</si>
  <si>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</si>
  <si>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</si>
  <si>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</si>
  <si>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</si>
  <si>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</si>
  <si>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</si>
  <si>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</si>
  <si>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</si>
  <si>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</si>
  <si>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</si>
  <si>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</si>
  <si>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</si>
  <si>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</si>
  <si>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</si>
  <si>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</si>
  <si>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</si>
  <si>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</si>
  <si>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</si>
  <si>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</si>
  <si>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</si>
  <si>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</si>
  <si>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</si>
  <si>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</si>
  <si>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</si>
  <si>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</si>
  <si>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</si>
  <si>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</si>
  <si>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</si>
  <si>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</si>
  <si>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</si>
  <si>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</si>
  <si>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</si>
  <si>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</si>
  <si>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</si>
  <si>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</si>
  <si>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</si>
  <si>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</si>
  <si>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</si>
  <si>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</si>
  <si>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</si>
  <si>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</si>
  <si>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</si>
  <si>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</si>
  <si>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</si>
  <si>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</si>
  <si>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</si>
  <si>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</si>
  <si>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</si>
  <si>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</si>
  <si>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</si>
  <si>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</si>
  <si>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</si>
  <si>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</si>
  <si>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</si>
  <si>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</si>
  <si>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</si>
  <si>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</si>
  <si>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</si>
  <si>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</si>
  <si>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</si>
  <si>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</si>
  <si>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</si>
  <si>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</si>
  <si>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</si>
  <si>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</si>
  <si>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</si>
  <si>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</si>
  <si>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</si>
  <si>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</si>
  <si>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</si>
  <si>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</si>
  <si>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</si>
  <si>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</si>
  <si>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</si>
  <si>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</si>
  <si>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</si>
  <si>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</si>
  <si>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</si>
  <si>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</si>
  <si>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</si>
  <si>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</si>
  <si>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</si>
  <si>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</si>
  <si>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</si>
  <si>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</si>
  <si>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</si>
  <si>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</si>
  <si>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</si>
  <si>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</si>
  <si>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</si>
  <si>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</si>
  <si>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</si>
  <si>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</si>
  <si>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</si>
  <si>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</si>
  <si>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</si>
  <si>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</si>
  <si>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</si>
  <si>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</si>
  <si>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</si>
  <si>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</si>
  <si>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</si>
  <si>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</si>
  <si>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</si>
  <si>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</si>
  <si>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</si>
  <si>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</si>
  <si>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</si>
  <si>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</si>
  <si>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</si>
  <si>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</si>
  <si>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</si>
  <si>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</si>
  <si>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</si>
  <si>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</si>
  <si>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</si>
  <si>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</si>
  <si>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</si>
  <si>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</si>
  <si>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</si>
  <si>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</si>
  <si>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</si>
  <si>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</si>
  <si>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</si>
  <si>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</si>
  <si>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</si>
  <si>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</si>
  <si>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</si>
  <si>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</si>
  <si>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</si>
  <si>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</si>
  <si>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</si>
  <si>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</si>
  <si>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</si>
  <si>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</si>
  <si>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</si>
  <si>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</si>
  <si>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</si>
  <si>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</si>
  <si>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</si>
  <si>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</si>
  <si>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</si>
  <si>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</si>
  <si>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</si>
  <si>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</si>
  <si>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</si>
  <si>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</si>
  <si>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</si>
  <si>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</si>
  <si>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</si>
  <si>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</si>
  <si>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</si>
  <si>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</si>
  <si>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</si>
  <si>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</si>
  <si>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</si>
  <si>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</si>
  <si>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</si>
  <si>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</si>
  <si>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</si>
  <si>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</si>
  <si>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</si>
  <si>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</si>
  <si>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</si>
  <si>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</si>
  <si>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</si>
  <si>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</si>
  <si>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</si>
  <si>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</si>
  <si>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</si>
  <si>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</si>
  <si>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</si>
  <si>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</si>
  <si>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</si>
  <si>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</si>
  <si>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</si>
  <si>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</si>
  <si>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</si>
  <si>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</si>
  <si>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</si>
  <si>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</si>
  <si>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</si>
  <si>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</si>
  <si>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</si>
  <si>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</si>
  <si>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</si>
  <si>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</si>
  <si>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</si>
  <si>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</si>
  <si>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</si>
  <si>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</si>
  <si>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</si>
  <si>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</si>
  <si>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</si>
  <si>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</si>
  <si>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</si>
  <si>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</si>
  <si>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</si>
  <si>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</si>
  <si>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</si>
  <si>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</si>
  <si>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</si>
  <si>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</si>
  <si>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</si>
  <si>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</si>
  <si>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</si>
  <si>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</si>
  <si>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</si>
  <si>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</si>
  <si>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</si>
  <si>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</si>
  <si>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</si>
  <si>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</si>
  <si>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</si>
  <si>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</si>
  <si>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</si>
  <si>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</si>
  <si>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</si>
  <si>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</si>
  <si>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</si>
  <si>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</si>
  <si>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</si>
  <si>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</si>
  <si>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</si>
  <si>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</si>
  <si>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</si>
  <si>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</si>
  <si>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</si>
  <si>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</si>
  <si>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</si>
  <si>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</si>
  <si>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</si>
  <si>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</si>
  <si>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</si>
  <si>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</si>
  <si>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</si>
  <si>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</si>
  <si>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</si>
  <si>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</si>
  <si>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</si>
  <si>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</si>
  <si>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</si>
  <si>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</si>
  <si>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</si>
  <si>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</si>
  <si>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</si>
  <si>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</si>
  <si>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</si>
  <si>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</si>
  <si>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</si>
  <si>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</si>
  <si>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</si>
  <si>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</si>
  <si>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</si>
  <si>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</si>
  <si>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</si>
  <si>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</si>
  <si>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</si>
  <si>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</si>
  <si>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</si>
  <si>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</si>
  <si>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</si>
  <si>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</si>
  <si>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</si>
  <si>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</si>
  <si>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</si>
  <si>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</si>
  <si>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</si>
  <si>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</si>
  <si>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</si>
  <si>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</si>
  <si>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</si>
  <si>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</si>
  <si>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</si>
  <si>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</si>
  <si>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</si>
  <si>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</si>
  <si>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</si>
  <si>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</si>
  <si>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</si>
  <si>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</si>
  <si>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</si>
  <si>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</si>
  <si>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</si>
  <si>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</si>
  <si>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</si>
  <si>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</si>
  <si>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</si>
  <si>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</si>
  <si>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</si>
  <si>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</si>
  <si>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</si>
  <si>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</si>
  <si>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</si>
  <si>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</si>
  <si>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</si>
  <si>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</si>
  <si>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</si>
  <si>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</si>
  <si>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</si>
  <si>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</si>
  <si>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</si>
  <si>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</si>
  <si>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</si>
  <si>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</si>
  <si>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</si>
  <si>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</si>
  <si>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</si>
  <si>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</si>
  <si>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</si>
  <si>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</si>
  <si>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</si>
  <si>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</si>
  <si>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</si>
  <si>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</si>
  <si>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</si>
  <si>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</si>
  <si>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</si>
  <si>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</si>
  <si>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</si>
  <si>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</si>
  <si>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</si>
  <si>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</si>
  <si>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</si>
  <si>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</si>
  <si>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</si>
  <si>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</si>
  <si>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</si>
  <si>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</si>
  <si>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</si>
  <si>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</si>
  <si>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</si>
  <si>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</si>
  <si>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</si>
  <si>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</si>
  <si>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</si>
  <si>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</si>
  <si>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</si>
  <si>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</si>
  <si>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</si>
  <si>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</si>
  <si>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</si>
  <si>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</si>
  <si>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</si>
  <si>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</si>
  <si>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</si>
  <si>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</si>
  <si>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</si>
  <si>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</si>
  <si>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</si>
  <si>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</si>
  <si>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</si>
  <si>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</si>
  <si>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</si>
  <si>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</si>
  <si>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</si>
  <si>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</si>
  <si>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</si>
  <si>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</si>
  <si>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</si>
  <si>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</si>
  <si>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</si>
  <si>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</si>
  <si>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</si>
  <si>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</si>
  <si>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</si>
  <si>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</si>
  <si>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</si>
  <si>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</si>
  <si>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</si>
  <si>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</si>
  <si>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</si>
  <si>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</si>
  <si>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</si>
  <si>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</si>
  <si>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</si>
  <si>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</si>
  <si>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</si>
  <si>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</si>
  <si>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</si>
  <si>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</si>
  <si>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</si>
  <si>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</si>
  <si>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</si>
  <si>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</si>
  <si>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</si>
  <si>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</si>
  <si>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</si>
  <si>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</si>
  <si>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</si>
  <si>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</si>
  <si>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</si>
  <si>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</si>
  <si>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</si>
  <si>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</si>
  <si>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</si>
  <si>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</si>
  <si>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</si>
  <si>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</si>
  <si>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</si>
  <si>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</si>
  <si>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</si>
  <si>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</si>
  <si>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</si>
  <si>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</si>
  <si>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</si>
  <si>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</si>
  <si>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</si>
  <si>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</si>
  <si>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</si>
  <si>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</si>
  <si>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</si>
  <si>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</si>
  <si>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</si>
  <si>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</si>
  <si>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</si>
  <si>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</si>
  <si>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</si>
  <si>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</si>
  <si>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</si>
  <si>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</si>
  <si>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</si>
  <si>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</si>
  <si>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</si>
  <si>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</si>
  <si>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</si>
  <si>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</si>
  <si>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</si>
  <si>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</si>
  <si>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</si>
  <si>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</si>
  <si>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</si>
  <si>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</si>
  <si>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</si>
  <si>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</si>
  <si>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</si>
  <si>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</si>
  <si>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</si>
  <si>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</si>
  <si>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</si>
  <si>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</si>
  <si>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</si>
  <si>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</si>
  <si>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</si>
  <si>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</si>
  <si>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</si>
  <si>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</si>
  <si>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</si>
  <si>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</si>
  <si>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</si>
  <si>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</si>
  <si>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</si>
  <si>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</si>
  <si>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</si>
  <si>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</si>
  <si>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</si>
  <si>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</si>
  <si>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</si>
  <si>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</si>
  <si>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</si>
  <si>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</si>
  <si>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</si>
  <si>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</si>
  <si>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</si>
  <si>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</si>
  <si>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</si>
  <si>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</si>
  <si>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</si>
  <si>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</si>
  <si>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</si>
  <si>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</si>
  <si>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</si>
  <si>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</si>
  <si>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</si>
  <si>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</si>
  <si>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</si>
  <si>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</si>
  <si>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</si>
  <si>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</si>
  <si>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</si>
  <si>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</si>
  <si>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</si>
  <si>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</si>
  <si>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</si>
  <si>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</si>
  <si>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</si>
  <si>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</si>
  <si>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</si>
  <si>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</si>
  <si>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</si>
  <si>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</si>
  <si>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</si>
  <si>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</si>
  <si>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</si>
  <si>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</si>
  <si>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</si>
  <si>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</si>
  <si>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</si>
  <si>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</si>
  <si>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</si>
  <si>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</si>
  <si>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</si>
  <si>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</si>
  <si>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</si>
  <si>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</si>
  <si>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</si>
  <si>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</si>
  <si>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</si>
  <si>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</si>
  <si>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</si>
  <si>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</si>
  <si>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</si>
  <si>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</si>
  <si>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</si>
  <si>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</si>
  <si>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</si>
  <si>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</si>
  <si>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</si>
  <si>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</si>
  <si>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</si>
  <si>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</si>
  <si>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</si>
  <si>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</si>
  <si>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</si>
  <si>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</si>
  <si>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</si>
  <si>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</si>
  <si>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</si>
  <si>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</si>
  <si>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</si>
  <si>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</si>
  <si>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</si>
  <si>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</si>
  <si>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</si>
  <si>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</si>
  <si>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</si>
  <si>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</si>
  <si>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</si>
  <si>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</si>
  <si>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</si>
  <si>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</si>
  <si>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</si>
  <si>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</si>
  <si>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</si>
  <si>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</si>
  <si>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</si>
  <si>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</si>
  <si>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</si>
  <si>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</si>
  <si>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</si>
  <si>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</si>
  <si>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</si>
  <si>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</si>
  <si>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</si>
  <si>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</si>
  <si>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</si>
  <si>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</si>
  <si>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</si>
  <si>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</si>
  <si>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</si>
  <si>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</si>
  <si>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</si>
  <si>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</si>
  <si>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</si>
  <si>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</si>
  <si>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</si>
  <si>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</si>
  <si>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</si>
  <si>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</si>
  <si>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</si>
  <si>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</si>
  <si>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</si>
  <si>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</si>
  <si>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</si>
  <si>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</si>
  <si>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</si>
  <si>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</si>
  <si>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</si>
  <si>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</si>
  <si>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</si>
  <si>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</si>
  <si>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</si>
  <si>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</si>
  <si>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</si>
  <si>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</si>
  <si>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</si>
  <si>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</si>
  <si>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</si>
  <si>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</si>
  <si>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</si>
  <si>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</si>
  <si>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</si>
  <si>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</si>
  <si>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</si>
  <si>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</si>
  <si>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</si>
  <si>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</si>
  <si>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</si>
  <si>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</si>
  <si>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</si>
  <si>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</si>
  <si>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</si>
  <si>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</si>
  <si>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</si>
  <si>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</si>
  <si>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</si>
  <si>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</si>
  <si>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</si>
  <si>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</si>
  <si>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</si>
  <si>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</si>
  <si>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</si>
  <si>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</si>
  <si>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</si>
  <si>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</si>
  <si>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</si>
  <si>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</si>
  <si>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</si>
  <si>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</si>
  <si>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</si>
  <si>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</si>
  <si>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</si>
  <si>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</si>
  <si>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</si>
  <si>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</si>
  <si>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</si>
  <si>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</si>
  <si>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</si>
  <si>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</si>
  <si>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</si>
  <si>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</si>
  <si>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</si>
  <si>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</si>
  <si>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</si>
  <si>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</si>
  <si>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</si>
  <si>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</si>
  <si>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</si>
  <si>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</si>
  <si>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</si>
  <si>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</si>
  <si>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</si>
  <si>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</si>
  <si>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</si>
  <si>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</si>
  <si>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</si>
  <si>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</si>
  <si>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</si>
  <si>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</si>
  <si>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</si>
  <si>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</si>
  <si>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</si>
  <si>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</si>
  <si>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</si>
  <si>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</si>
  <si>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</si>
  <si>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</si>
  <si>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</si>
  <si>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</si>
  <si>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</si>
  <si>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</si>
  <si>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</si>
  <si>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</si>
  <si>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</si>
  <si>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</si>
  <si>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</si>
  <si>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</si>
  <si>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</si>
  <si>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</si>
  <si>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</si>
  <si>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</si>
  <si>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</si>
  <si>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</si>
  <si>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</si>
  <si>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</si>
  <si>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</si>
  <si>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</si>
  <si>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</si>
  <si>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</si>
  <si>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</si>
  <si>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</si>
  <si>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</si>
  <si>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</si>
  <si>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</si>
  <si>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</si>
  <si>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</si>
  <si>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</si>
  <si>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</si>
  <si>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</si>
  <si>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</si>
  <si>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</si>
  <si>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</si>
  <si>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</si>
  <si>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</si>
  <si>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</si>
  <si>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</si>
  <si>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</si>
  <si>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</si>
  <si>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</si>
  <si>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</si>
  <si>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</si>
  <si>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</si>
  <si>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</si>
  <si>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</si>
  <si>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</si>
  <si>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</si>
  <si>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</si>
  <si>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</si>
  <si>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</si>
  <si>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</si>
  <si>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</si>
  <si>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</si>
  <si>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</si>
  <si>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</si>
  <si>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</si>
  <si>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</si>
  <si>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</si>
  <si>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</si>
  <si>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</si>
  <si>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</si>
  <si>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</si>
  <si>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</si>
  <si>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</si>
  <si>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</si>
  <si>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</si>
  <si>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</si>
  <si>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</si>
  <si>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</si>
  <si>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</si>
  <si>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</si>
  <si>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</si>
  <si>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</si>
  <si>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</si>
  <si>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</si>
  <si>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</si>
  <si>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</si>
  <si>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</si>
  <si>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</si>
  <si>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</si>
  <si>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</si>
  <si>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</si>
  <si>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</si>
  <si>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</si>
  <si>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</si>
  <si>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</si>
  <si>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</si>
  <si>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</si>
  <si>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</si>
  <si>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</si>
  <si>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</si>
  <si>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</si>
  <si>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</si>
  <si>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</si>
  <si>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</si>
  <si>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</si>
  <si>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</si>
  <si>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</si>
  <si>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</si>
  <si>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</si>
  <si>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</si>
  <si>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</si>
  <si>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</si>
  <si>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</si>
  <si>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</si>
  <si>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</si>
  <si>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</si>
  <si>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</si>
  <si>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</si>
  <si>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</si>
  <si>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</si>
  <si>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</si>
  <si>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</si>
  <si>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</si>
  <si>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</si>
  <si>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</si>
  <si>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</si>
  <si>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</si>
  <si>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</si>
  <si>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</si>
  <si>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</si>
  <si>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</si>
  <si>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</si>
  <si>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</si>
  <si>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</si>
  <si>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</si>
  <si>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</si>
  <si>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</si>
  <si>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</si>
  <si>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</si>
  <si>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</si>
  <si>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</si>
  <si>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</si>
  <si>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</si>
  <si>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</si>
  <si>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</si>
  <si>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</si>
  <si>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</si>
  <si>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</si>
  <si>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</si>
  <si>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</si>
  <si>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</si>
  <si>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</si>
  <si>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</si>
  <si>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</si>
  <si>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</si>
  <si>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</si>
  <si>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</si>
  <si>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</si>
  <si>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</si>
  <si>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</si>
  <si>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</si>
  <si>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</si>
  <si>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</si>
  <si>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</si>
  <si>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</si>
  <si>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</si>
  <si>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</si>
  <si>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</si>
  <si>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</si>
  <si>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</si>
  <si>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</si>
  <si>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</si>
  <si>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</si>
  <si>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</si>
  <si>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</si>
  <si>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</si>
  <si>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</si>
  <si>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</si>
  <si>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</si>
  <si>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</si>
  <si>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</si>
  <si>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</si>
  <si>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</si>
  <si>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</si>
  <si>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</si>
  <si>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</si>
  <si>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</si>
  <si>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</si>
  <si>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</si>
  <si>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</si>
  <si>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</si>
  <si>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</si>
  <si>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</si>
  <si>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</si>
  <si>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</si>
  <si>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</si>
  <si>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</si>
  <si>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</si>
  <si>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</si>
  <si>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</si>
  <si>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</si>
  <si>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</si>
  <si>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</si>
  <si>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</si>
  <si>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</si>
  <si>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</si>
  <si>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</si>
  <si>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</si>
  <si>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</si>
  <si>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</si>
  <si>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</si>
  <si>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</si>
  <si>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</si>
  <si>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</si>
  <si>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</si>
  <si>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</si>
  <si>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</si>
  <si>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</si>
  <si>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</si>
  <si>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</si>
  <si>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</si>
  <si>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</si>
  <si>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</si>
  <si>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</si>
  <si>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</si>
  <si>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</si>
  <si>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</si>
  <si>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</si>
  <si>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</si>
  <si>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</si>
  <si>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</si>
  <si>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</si>
  <si>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</si>
  <si>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</si>
  <si>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</si>
  <si>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</si>
  <si>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</si>
  <si>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</si>
  <si>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</si>
  <si>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</si>
  <si>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</si>
  <si>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</si>
  <si>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</si>
  <si>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</si>
  <si>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</si>
  <si>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</si>
  <si>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</si>
  <si>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</si>
  <si>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</si>
  <si>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</si>
  <si>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</si>
  <si>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</si>
  <si>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</si>
  <si>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</si>
  <si>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</si>
  <si>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</si>
  <si>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</si>
  <si>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</si>
  <si>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</si>
  <si>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</si>
  <si>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</si>
  <si>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</si>
  <si>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</si>
  <si>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</si>
  <si>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</si>
  <si>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</si>
  <si>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</si>
  <si>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</si>
  <si>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</si>
  <si>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</si>
  <si>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</si>
  <si>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</si>
  <si>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</si>
  <si>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</si>
  <si>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</si>
  <si>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</si>
  <si>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</si>
  <si>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</si>
  <si>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</si>
  <si>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</si>
  <si>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</si>
  <si>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</si>
  <si>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</si>
  <si>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</si>
  <si>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</si>
  <si>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</si>
  <si>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</si>
  <si>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</si>
  <si>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</si>
  <si>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</si>
  <si>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</si>
  <si>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</si>
  <si>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</si>
  <si>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</si>
  <si>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</si>
  <si>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</si>
  <si>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</si>
  <si>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</si>
  <si>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</si>
  <si>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</si>
  <si>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</si>
  <si>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</si>
  <si>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</si>
  <si>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</si>
  <si>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</si>
  <si>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</si>
  <si>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</si>
  <si>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</si>
  <si>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</si>
  <si>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</si>
  <si>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</si>
  <si>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</si>
  <si>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</si>
  <si>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</si>
  <si>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</si>
  <si>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</si>
  <si>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</si>
  <si>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</si>
  <si>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</si>
  <si>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</si>
  <si>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</si>
  <si>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</si>
  <si>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</si>
  <si>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</si>
  <si>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</si>
  <si>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</si>
  <si>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</si>
  <si>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</si>
  <si>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</si>
  <si>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</si>
  <si>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</si>
  <si>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</si>
  <si>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</si>
  <si>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</si>
  <si>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</si>
  <si>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</si>
  <si>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</si>
  <si>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</si>
  <si>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</si>
  <si>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</si>
  <si>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</si>
  <si>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</si>
  <si>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</si>
  <si>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</si>
  <si>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</si>
  <si>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</si>
  <si>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</si>
  <si>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</si>
  <si>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</si>
  <si>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</si>
  <si>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</si>
  <si>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</si>
  <si>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</si>
  <si>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</si>
  <si>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</si>
  <si>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</si>
  <si>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</si>
  <si>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</si>
  <si>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</si>
  <si>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</si>
  <si>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</si>
  <si>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</si>
  <si>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</si>
  <si>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</si>
  <si>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</si>
  <si>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</si>
  <si>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</si>
  <si>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</si>
  <si>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</si>
  <si>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</si>
  <si>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</si>
  <si>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</si>
  <si>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</si>
  <si>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</si>
  <si>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</si>
  <si>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</si>
  <si>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</si>
  <si>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</si>
  <si>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</si>
  <si>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</si>
  <si>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</si>
  <si>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</si>
  <si>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</si>
  <si>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</si>
  <si>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</si>
  <si>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</si>
  <si>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</si>
  <si>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</si>
  <si>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</si>
  <si>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</si>
  <si>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</si>
  <si>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</si>
  <si>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</si>
  <si>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</si>
  <si>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</si>
  <si>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</si>
  <si>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</si>
  <si>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</si>
  <si>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</si>
  <si>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</si>
  <si>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</si>
  <si>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</si>
  <si>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</si>
  <si>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</si>
  <si>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</si>
  <si>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</si>
  <si>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</si>
  <si>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</si>
  <si>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</si>
  <si>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</si>
  <si>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</si>
  <si>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</si>
  <si>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</si>
  <si>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</si>
  <si>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</si>
  <si>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</si>
  <si>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</si>
  <si>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</si>
  <si>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</si>
  <si>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</si>
  <si>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</si>
  <si>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</si>
  <si>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</si>
  <si>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</si>
  <si>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</si>
  <si>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</si>
  <si>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</si>
  <si>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</si>
  <si>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</si>
  <si>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</si>
  <si>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</si>
  <si>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</si>
  <si>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</si>
  <si>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</si>
  <si>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</si>
  <si>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</si>
  <si>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</si>
  <si>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</si>
  <si>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</si>
  <si>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</si>
  <si>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</si>
  <si>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</si>
  <si>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</si>
  <si>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</si>
  <si>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</si>
  <si>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</si>
  <si>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</si>
  <si>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</si>
  <si>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</si>
  <si>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</si>
  <si>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</si>
  <si>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</si>
  <si>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</si>
  <si>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</si>
  <si>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</si>
  <si>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</si>
  <si>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</si>
  <si>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</si>
  <si>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</si>
  <si>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</si>
  <si>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</si>
  <si>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</si>
  <si>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</si>
  <si>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</si>
  <si>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</si>
  <si>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</si>
  <si>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</si>
  <si>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</si>
  <si>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</si>
  <si>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</si>
  <si>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</si>
  <si>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</si>
  <si>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</si>
  <si>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</si>
  <si>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</si>
  <si>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</si>
  <si>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</si>
  <si>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</si>
  <si>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</si>
  <si>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</si>
  <si>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</si>
  <si>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</si>
  <si>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</si>
  <si>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</si>
  <si>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</si>
  <si>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</si>
  <si>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</si>
  <si>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</si>
  <si>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</si>
  <si>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</si>
  <si>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</si>
  <si>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</si>
  <si>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</si>
  <si>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</si>
  <si>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</si>
  <si>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</si>
  <si>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</si>
  <si>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</si>
  <si>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</si>
  <si>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</si>
  <si>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</si>
  <si>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</si>
  <si>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</si>
  <si>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</si>
  <si>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</si>
  <si>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</si>
  <si>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</si>
  <si>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</si>
  <si>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</si>
  <si>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</si>
  <si>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</si>
  <si>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</si>
  <si>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</si>
  <si>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</si>
  <si>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</si>
  <si>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</si>
  <si>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</si>
  <si>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</si>
  <si>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</si>
  <si>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</si>
  <si>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</si>
  <si>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</si>
  <si>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</si>
  <si>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</si>
  <si>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</si>
  <si>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</si>
  <si>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</si>
  <si>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</si>
  <si>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</si>
  <si>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</si>
  <si>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</si>
  <si>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</si>
  <si>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</si>
  <si>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</si>
  <si>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</si>
  <si>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</si>
  <si>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</si>
  <si>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</si>
  <si>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</si>
  <si>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</si>
  <si>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</si>
  <si>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</si>
  <si>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</si>
  <si>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</si>
  <si>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</si>
  <si>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</si>
  <si>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</si>
  <si>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</si>
  <si>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</si>
  <si>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</si>
  <si>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</si>
  <si>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</si>
  <si>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</si>
  <si>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</si>
  <si>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</si>
  <si>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</si>
  <si>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</si>
  <si>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</si>
  <si>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</si>
  <si>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</si>
  <si>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</si>
  <si>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</si>
  <si>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</si>
  <si>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</si>
  <si>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</si>
  <si>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</si>
  <si>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</si>
  <si>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</si>
  <si>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</si>
  <si>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</si>
  <si>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</si>
  <si>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</si>
  <si>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</si>
  <si>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</si>
  <si>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</si>
  <si>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</si>
  <si>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</si>
  <si>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</si>
  <si>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</si>
  <si>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</si>
  <si>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</si>
  <si>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</si>
  <si>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</si>
  <si>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</si>
  <si>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</si>
  <si>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</si>
  <si>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</si>
  <si>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</si>
  <si>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</si>
  <si>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</si>
  <si>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</si>
  <si>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</si>
  <si>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</si>
  <si>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</si>
  <si>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</si>
  <si>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</si>
  <si>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</si>
  <si>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</si>
  <si>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</si>
  <si>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</si>
  <si>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</si>
  <si>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</si>
  <si>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</si>
  <si>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</si>
  <si>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</si>
  <si>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</si>
  <si>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</si>
  <si>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</si>
  <si>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</si>
  <si>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</si>
  <si>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</si>
  <si>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</si>
  <si>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</si>
  <si>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</si>
  <si>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</si>
  <si>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</si>
  <si>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</si>
  <si>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</si>
  <si>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</si>
  <si>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</si>
  <si>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</si>
  <si>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</si>
  <si>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</si>
  <si>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</si>
  <si>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</si>
  <si>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</si>
  <si>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</si>
  <si>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</si>
  <si>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</si>
  <si>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</si>
  <si>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</si>
  <si>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</si>
  <si>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</si>
  <si>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</si>
  <si>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</si>
  <si>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</si>
  <si>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</si>
  <si>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</si>
  <si>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</si>
  <si>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</si>
  <si>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</si>
  <si>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</si>
  <si>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</si>
  <si>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</si>
  <si>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</si>
  <si>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</si>
  <si>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</si>
  <si>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</si>
  <si>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</si>
  <si>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</si>
  <si>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</si>
  <si>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</si>
  <si>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</si>
  <si>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</si>
  <si>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</si>
  <si>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</si>
  <si>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</si>
  <si>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</si>
  <si>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</si>
  <si>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</si>
  <si>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</si>
  <si>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</si>
  <si>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</si>
  <si>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</si>
  <si>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</si>
  <si>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</si>
  <si>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</si>
  <si>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</si>
  <si>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</si>
  <si>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</si>
  <si>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</si>
  <si>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</si>
  <si>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</si>
  <si>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</si>
  <si>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</si>
  <si>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</si>
  <si>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</si>
  <si>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</si>
  <si>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</si>
  <si>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</si>
  <si>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</si>
  <si>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</si>
  <si>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</si>
  <si>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</si>
  <si>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</si>
  <si>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</si>
  <si>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</si>
  <si>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</si>
  <si>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</si>
  <si>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</si>
  <si>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</si>
  <si>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</si>
  <si>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</si>
  <si>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</si>
  <si>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</si>
  <si>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</si>
  <si>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</si>
  <si>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</si>
  <si>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</si>
  <si>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</si>
  <si>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</si>
  <si>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</si>
  <si>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</si>
  <si>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</si>
  <si>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</si>
  <si>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</si>
  <si>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</si>
  <si>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</si>
  <si>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</si>
  <si>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</si>
  <si>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</si>
  <si>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</si>
  <si>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</si>
  <si>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</si>
  <si>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</si>
  <si>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</si>
  <si>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</si>
  <si>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</si>
  <si>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</si>
  <si>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</si>
  <si>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</si>
  <si>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</si>
  <si>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</si>
  <si>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</si>
  <si>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</si>
  <si>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</si>
  <si>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</si>
  <si>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</si>
  <si>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</si>
  <si>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</si>
  <si>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</si>
  <si>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</si>
  <si>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</si>
  <si>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</si>
  <si>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</si>
  <si>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</si>
  <si>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</si>
  <si>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</si>
  <si>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</si>
  <si>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</si>
  <si>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</si>
  <si>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</si>
  <si>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</si>
  <si>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</si>
  <si>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</si>
  <si>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</si>
  <si>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</si>
  <si>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</si>
  <si>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</si>
  <si>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</si>
  <si>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</si>
  <si>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</si>
  <si>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</si>
  <si>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</si>
  <si>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</si>
  <si>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</si>
  <si>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</si>
  <si>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</si>
  <si>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</si>
  <si>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</si>
  <si>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</si>
  <si>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</si>
  <si>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</si>
  <si>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</si>
  <si>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</si>
  <si>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</si>
  <si>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</si>
  <si>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</si>
  <si>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</si>
  <si>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</si>
  <si>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</si>
  <si>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</si>
  <si>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</si>
  <si>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</si>
  <si>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</si>
  <si>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</si>
  <si>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</si>
  <si>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</si>
  <si>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</si>
  <si>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</si>
  <si>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</si>
  <si>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</si>
  <si>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</si>
  <si>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</si>
  <si>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</si>
  <si>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</si>
  <si>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</si>
  <si>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</si>
  <si>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</si>
  <si>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</si>
  <si>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</si>
  <si>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</si>
  <si>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</si>
  <si>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</si>
  <si>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</si>
  <si>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</si>
  <si>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</si>
  <si>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</si>
  <si>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</si>
  <si>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</si>
  <si>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</si>
  <si>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</si>
  <si>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</si>
  <si>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</si>
  <si>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</si>
  <si>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</si>
  <si>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</si>
  <si>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</si>
  <si>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</si>
  <si>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</si>
  <si>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</si>
  <si>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</si>
  <si>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</si>
  <si>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</si>
  <si>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</si>
  <si>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</si>
  <si>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</si>
  <si>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</si>
  <si>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</si>
  <si>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</si>
  <si>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</si>
  <si>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</si>
  <si>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</si>
  <si>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</si>
  <si>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</si>
  <si>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</si>
  <si>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</si>
  <si>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</si>
  <si>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</si>
  <si>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</si>
  <si>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</si>
  <si>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</si>
  <si>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</si>
  <si>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</si>
  <si>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</si>
  <si>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</si>
  <si>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</si>
  <si>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</si>
  <si>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</si>
  <si>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</si>
  <si>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</si>
  <si>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</si>
  <si>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</si>
  <si>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</si>
  <si>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</si>
  <si>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</si>
  <si>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</si>
  <si>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</si>
  <si>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</si>
  <si>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</si>
  <si>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</si>
  <si>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</si>
  <si>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</si>
  <si>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</si>
  <si>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</si>
  <si>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</si>
  <si>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</si>
  <si>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</si>
  <si>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</si>
  <si>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</si>
  <si>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</si>
  <si>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</si>
  <si>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</si>
  <si>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</si>
  <si>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</si>
  <si>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</si>
  <si>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</si>
  <si>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</si>
  <si>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</si>
  <si>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</si>
  <si>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</si>
  <si>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</si>
  <si>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</si>
  <si>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</si>
  <si>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</si>
  <si>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</si>
  <si>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</si>
  <si>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</si>
  <si>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</si>
  <si>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</si>
  <si>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</si>
  <si>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</si>
  <si>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</si>
  <si>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</si>
  <si>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</si>
  <si>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</si>
  <si>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</si>
  <si>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</si>
  <si>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</si>
  <si>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</si>
  <si>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</si>
  <si>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</si>
  <si>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</si>
  <si>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</si>
  <si>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</si>
  <si>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</si>
  <si>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</si>
  <si>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</si>
  <si>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</si>
  <si>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</si>
  <si>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</si>
  <si>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</si>
  <si>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</si>
  <si>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</si>
  <si>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</si>
  <si>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</si>
  <si>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</si>
  <si>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</si>
  <si>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</si>
  <si>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</si>
  <si>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</si>
  <si>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</si>
  <si>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</si>
  <si>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</si>
  <si>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</si>
  <si>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</si>
  <si>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</si>
  <si>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</si>
  <si>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</si>
  <si>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</si>
  <si>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</si>
  <si>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</si>
  <si>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</si>
  <si>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</si>
  <si>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</si>
  <si>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</si>
  <si>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</si>
  <si>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</si>
  <si>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</si>
  <si>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</si>
  <si>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</si>
  <si>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</si>
  <si>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</si>
  <si>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</si>
  <si>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</si>
  <si>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</si>
  <si>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</si>
  <si>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</si>
  <si>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</si>
  <si>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</si>
  <si>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</si>
  <si>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</si>
  <si>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</si>
  <si>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</si>
  <si>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</si>
  <si>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</si>
  <si>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</si>
  <si>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</si>
  <si>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</si>
  <si>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</si>
  <si>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</si>
  <si>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</si>
  <si>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</si>
  <si>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</si>
  <si>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</si>
  <si>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</si>
  <si>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</si>
  <si>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</si>
  <si>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</si>
  <si>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</si>
  <si>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</si>
  <si>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</si>
  <si>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</si>
  <si>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</si>
  <si>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</si>
  <si>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</si>
  <si>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</si>
  <si>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</si>
  <si>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</si>
  <si>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</si>
  <si>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</si>
  <si>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</si>
  <si>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</si>
  <si>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</si>
  <si>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</si>
  <si>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</si>
  <si>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</si>
  <si>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</si>
  <si>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</si>
  <si>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</si>
  <si>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</si>
  <si>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</si>
  <si>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</si>
  <si>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</si>
  <si>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</si>
  <si>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</si>
  <si>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</si>
  <si>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</si>
  <si>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</si>
  <si>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</si>
  <si>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</si>
  <si>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</si>
  <si>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</si>
  <si>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</si>
  <si>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</si>
  <si>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</si>
  <si>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</si>
  <si>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</si>
  <si>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</si>
  <si>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</si>
  <si>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</si>
  <si>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</si>
  <si>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</si>
  <si>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</si>
  <si>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</si>
  <si>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</si>
  <si>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</si>
  <si>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</si>
  <si>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</si>
  <si>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</si>
  <si>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</si>
  <si>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</si>
  <si>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</si>
  <si>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</si>
  <si>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</si>
  <si>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</si>
  <si>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</si>
  <si>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</si>
  <si>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</si>
  <si>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</si>
  <si>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</si>
  <si>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</si>
  <si>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</si>
  <si>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</si>
  <si>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</si>
  <si>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</si>
  <si>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</si>
  <si>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</si>
  <si>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</si>
  <si>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</si>
  <si>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</si>
  <si>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</si>
  <si>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</si>
  <si>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</si>
  <si>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</si>
  <si>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</si>
  <si>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</si>
  <si>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</si>
  <si>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</si>
  <si>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</si>
  <si>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</si>
  <si>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</si>
  <si>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</si>
  <si>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</si>
  <si>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</si>
  <si>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</si>
  <si>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</si>
  <si>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</si>
  <si>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</si>
  <si>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</si>
  <si>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</si>
  <si>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</si>
  <si>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</si>
  <si>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</si>
  <si>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</si>
  <si>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</si>
  <si>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</si>
  <si>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</si>
  <si>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</si>
  <si>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</si>
  <si>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</si>
  <si>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</si>
  <si>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</si>
  <si>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</si>
  <si>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</si>
  <si>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</si>
  <si>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</si>
  <si>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</si>
  <si>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</si>
  <si>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</si>
  <si>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</si>
  <si>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</si>
  <si>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</si>
  <si>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</si>
  <si>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</si>
  <si>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</si>
  <si>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</si>
  <si>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</si>
  <si>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</si>
  <si>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</si>
  <si>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</si>
  <si>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</si>
  <si>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</si>
  <si>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</si>
  <si>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</si>
  <si>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</si>
  <si>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</si>
  <si>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</si>
  <si>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</si>
  <si>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</si>
  <si>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</si>
  <si>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</si>
  <si>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</si>
  <si>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</si>
  <si>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</si>
  <si>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</si>
  <si>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</si>
  <si>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</si>
  <si>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</si>
  <si>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</si>
  <si>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</si>
  <si>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</si>
  <si>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</si>
  <si>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</si>
  <si>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</si>
  <si>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</si>
  <si>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</si>
  <si>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</si>
  <si>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</si>
  <si>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</si>
  <si>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</si>
  <si>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</si>
  <si>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</si>
  <si>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</si>
  <si>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</si>
  <si>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</si>
  <si>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</si>
  <si>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</si>
  <si>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</si>
  <si>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</si>
  <si>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</si>
  <si>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</si>
  <si>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</si>
  <si>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</si>
  <si>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</si>
  <si>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</si>
  <si>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</si>
  <si>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</si>
  <si>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</si>
  <si>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</si>
  <si>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</si>
  <si>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</si>
  <si>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</si>
  <si>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</si>
  <si>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</si>
  <si>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</si>
  <si>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</si>
  <si>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</si>
  <si>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</si>
  <si>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</si>
  <si>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</si>
  <si>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</si>
  <si>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</si>
  <si>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</si>
  <si>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</si>
  <si>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</si>
  <si>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</si>
  <si>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</si>
  <si>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</si>
  <si>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</si>
  <si>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</si>
  <si>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</si>
  <si>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</si>
  <si>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</si>
  <si>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</si>
  <si>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</si>
  <si>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</si>
  <si>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</si>
  <si>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</si>
  <si>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</si>
  <si>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</si>
  <si>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</si>
  <si>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</si>
  <si>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</si>
  <si>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</si>
  <si>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</si>
  <si>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</si>
  <si>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</si>
  <si>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</si>
  <si>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</si>
  <si>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</si>
  <si>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</si>
  <si>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</si>
  <si>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</si>
  <si>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</si>
  <si>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</si>
  <si>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</si>
  <si>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</si>
  <si>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</si>
  <si>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</si>
  <si>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</si>
  <si>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</si>
  <si>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</si>
  <si>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</si>
  <si>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</si>
  <si>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</si>
  <si>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</si>
  <si>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</si>
  <si>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</si>
  <si>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</si>
  <si>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</si>
  <si>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</si>
  <si>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</si>
  <si>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</si>
  <si>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</si>
  <si>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</si>
  <si>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</si>
  <si>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</si>
  <si>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</si>
  <si>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</si>
  <si>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</si>
  <si>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</si>
  <si>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</si>
  <si>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</si>
  <si>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</si>
  <si>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</si>
  <si>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</si>
  <si>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</si>
  <si>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</si>
  <si>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</si>
  <si>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</si>
  <si>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</si>
  <si>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</si>
  <si>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</si>
  <si>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</si>
  <si>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</si>
  <si>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</si>
  <si>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</si>
  <si>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</si>
  <si>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</si>
  <si>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</si>
  <si>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</si>
  <si>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</si>
  <si>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</si>
  <si>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</si>
  <si>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</si>
  <si>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</si>
  <si>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</si>
  <si>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</si>
  <si>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</si>
  <si>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</si>
  <si>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</si>
  <si>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</si>
  <si>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</si>
  <si>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</si>
  <si>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</si>
  <si>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</si>
  <si>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</si>
  <si>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</si>
  <si>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</si>
  <si>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</si>
  <si>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</si>
  <si>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</si>
  <si>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</si>
  <si>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</si>
  <si>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</si>
  <si>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</si>
  <si>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</si>
  <si>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</si>
  <si>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</si>
  <si>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</si>
  <si>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</si>
  <si>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</si>
  <si>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</si>
  <si>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</si>
  <si>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</si>
  <si>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</si>
  <si>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</si>
  <si>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</si>
  <si>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</si>
  <si>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</si>
  <si>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</si>
  <si>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</si>
  <si>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</si>
  <si>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</si>
  <si>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</si>
  <si>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</si>
  <si>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</si>
  <si>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</si>
  <si>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</si>
  <si>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</si>
  <si>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</si>
  <si>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</si>
  <si>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</si>
  <si>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</si>
  <si>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</si>
  <si>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</si>
  <si>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</si>
  <si>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</si>
  <si>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</si>
  <si>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</si>
  <si>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</si>
  <si>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</si>
  <si>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</si>
  <si>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</si>
  <si>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</si>
  <si>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</si>
  <si>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</si>
  <si>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</si>
  <si>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</si>
  <si>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</si>
  <si>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</si>
  <si>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</si>
  <si>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</si>
  <si>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</si>
  <si>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</si>
  <si>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</si>
  <si>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</si>
  <si>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</si>
  <si>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</si>
  <si>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</si>
  <si>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</si>
  <si>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</si>
  <si>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</si>
  <si>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</si>
  <si>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</si>
  <si>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</si>
  <si>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</si>
  <si>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</si>
  <si>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</si>
  <si>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</si>
  <si>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</si>
  <si>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</si>
  <si>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</si>
  <si>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</si>
  <si>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</si>
  <si>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</si>
  <si>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</si>
  <si>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</si>
  <si>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</si>
  <si>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</si>
  <si>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</si>
  <si>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</si>
  <si>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</si>
  <si>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</si>
  <si>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</si>
  <si>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</si>
  <si>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</si>
  <si>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</si>
  <si>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</si>
  <si>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</si>
  <si>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</si>
  <si>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</si>
  <si>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</si>
  <si>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</si>
  <si>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</si>
  <si>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</si>
  <si>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</si>
  <si>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</si>
  <si>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</si>
  <si>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</si>
  <si>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</si>
  <si>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</si>
  <si>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</si>
  <si>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</si>
  <si>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</si>
  <si>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</si>
  <si>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</si>
  <si>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</si>
  <si>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</si>
  <si>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</si>
  <si>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</si>
  <si>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</si>
  <si>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</si>
  <si>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</si>
  <si>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</si>
  <si>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</si>
  <si>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</si>
  <si>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</si>
  <si>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</si>
  <si>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</si>
  <si>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</si>
  <si>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</si>
  <si>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</si>
  <si>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</si>
  <si>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</si>
  <si>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</si>
  <si>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</si>
  <si>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</si>
  <si>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</si>
  <si>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</si>
  <si>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</si>
  <si>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</si>
  <si>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</si>
  <si>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</si>
  <si>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</si>
  <si>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</si>
  <si>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</si>
  <si>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</si>
  <si>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</si>
  <si>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</si>
  <si>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</si>
  <si>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</si>
  <si>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</si>
  <si>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</si>
  <si>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</si>
  <si>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</si>
  <si>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</si>
  <si>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</si>
  <si>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</si>
  <si>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</si>
  <si>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</si>
  <si>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</si>
  <si>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</si>
  <si>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</si>
  <si>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</si>
  <si>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</si>
  <si>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</si>
  <si>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</si>
  <si>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</si>
  <si>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</si>
  <si>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</si>
  <si>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</si>
  <si>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</si>
  <si>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</si>
  <si>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</si>
  <si>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</si>
  <si>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</si>
  <si>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</si>
  <si>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</si>
  <si>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</si>
  <si>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</si>
  <si>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</si>
  <si>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</si>
  <si>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</si>
  <si>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</si>
  <si>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</si>
  <si>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</si>
  <si>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</si>
  <si>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</si>
  <si>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</si>
  <si>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</si>
  <si>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</si>
  <si>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</si>
  <si>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</si>
  <si>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</si>
  <si>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</si>
  <si>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</si>
  <si>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</si>
  <si>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</si>
  <si>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</si>
  <si>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</si>
  <si>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</si>
  <si>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</si>
  <si>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</si>
  <si>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</si>
  <si>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</si>
  <si>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</si>
  <si>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</si>
  <si>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</si>
  <si>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</si>
  <si>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</si>
  <si>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</si>
  <si>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</si>
  <si>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</si>
  <si>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</si>
  <si>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</si>
  <si>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</si>
  <si>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</si>
  <si>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</si>
  <si>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</si>
  <si>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</si>
  <si>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</si>
  <si>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</si>
  <si>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</si>
  <si>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</si>
  <si>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</si>
  <si>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</si>
  <si>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</si>
  <si>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</si>
  <si>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</si>
  <si>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</si>
  <si>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</si>
  <si>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</si>
  <si>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</si>
  <si>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</si>
  <si>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</si>
  <si>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</si>
  <si>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</si>
  <si>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</si>
  <si>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</si>
  <si>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</si>
  <si>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</si>
  <si>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</si>
  <si>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</si>
  <si>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</si>
  <si>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</si>
  <si>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</si>
  <si>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</si>
  <si>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</si>
  <si>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</si>
  <si>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</si>
  <si>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</si>
  <si>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</si>
  <si>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</si>
  <si>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</si>
  <si>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</si>
  <si>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</si>
  <si>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</si>
  <si>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</si>
  <si>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</si>
  <si>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</si>
  <si>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</si>
  <si>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</si>
  <si>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</si>
  <si>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</si>
  <si>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</si>
  <si>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</si>
  <si>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</si>
  <si>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</si>
  <si>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</si>
  <si>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</si>
  <si>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</si>
  <si>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</si>
  <si>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</si>
  <si>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</si>
  <si>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</si>
  <si>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</si>
  <si>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</si>
  <si>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</si>
  <si>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</si>
  <si>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</si>
  <si>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</si>
  <si>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</si>
  <si>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</si>
  <si>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</si>
  <si>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</si>
  <si>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</si>
  <si>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</si>
  <si>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</si>
  <si>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</si>
  <si>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</si>
  <si>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</si>
  <si>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</si>
  <si>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</si>
  <si>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</si>
  <si>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</si>
  <si>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</si>
  <si>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</si>
  <si>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</si>
  <si>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</si>
  <si>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</si>
  <si>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</si>
  <si>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</si>
  <si>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</si>
  <si>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</si>
  <si>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</si>
  <si>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</si>
  <si>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</si>
  <si>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</si>
  <si>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</si>
  <si>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</si>
  <si>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</si>
  <si>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</si>
  <si>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</si>
  <si>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</si>
  <si>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</si>
  <si>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</si>
  <si>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</si>
  <si>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</si>
  <si>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</si>
  <si>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</si>
  <si>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</si>
  <si>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</si>
  <si>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</si>
  <si>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</si>
  <si>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</si>
  <si>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</si>
  <si>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</si>
  <si>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</si>
  <si>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</si>
  <si>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</si>
  <si>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</si>
  <si>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</si>
  <si>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</si>
  <si>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</si>
  <si>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</si>
  <si>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</si>
  <si>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</si>
  <si>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</si>
  <si>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</si>
  <si>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</si>
  <si>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</si>
  <si>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</si>
  <si>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</si>
  <si>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</si>
  <si>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</si>
  <si>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</si>
  <si>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</si>
  <si>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</si>
  <si>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</si>
  <si>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</si>
  <si>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</si>
  <si>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</si>
  <si>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</si>
  <si>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</si>
  <si>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</si>
  <si>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</si>
  <si>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</si>
  <si>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</si>
  <si>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</si>
  <si>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</si>
  <si>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</si>
  <si>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</si>
  <si>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</si>
  <si>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</si>
  <si>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</si>
  <si>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</si>
  <si>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</si>
  <si>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</si>
  <si>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</si>
  <si>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</si>
  <si>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</si>
  <si>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</si>
  <si>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</si>
  <si>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</si>
  <si>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</si>
  <si>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</si>
  <si>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</si>
  <si>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</si>
  <si>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</si>
  <si>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</si>
  <si>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</si>
  <si>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</si>
  <si>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</si>
  <si>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</si>
  <si>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</si>
  <si>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</si>
  <si>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</si>
  <si>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</si>
  <si>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</si>
  <si>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</si>
  <si>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</si>
  <si>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</si>
  <si>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</si>
  <si>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</si>
  <si>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</si>
  <si>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</si>
  <si>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</si>
  <si>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</si>
  <si>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</si>
  <si>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</si>
  <si>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</si>
  <si>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</si>
  <si>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</si>
  <si>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</si>
  <si>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</si>
  <si>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</si>
  <si>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</si>
  <si>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</si>
  <si>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</si>
  <si>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</si>
  <si>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</si>
  <si>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</si>
  <si>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</si>
  <si>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</si>
  <si>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</si>
  <si>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</si>
  <si>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</si>
  <si>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</si>
  <si>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</si>
  <si>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</si>
  <si>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</si>
  <si>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</si>
  <si>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</si>
  <si>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</si>
  <si>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</si>
  <si>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</si>
  <si>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</si>
  <si>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</si>
  <si>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</si>
  <si>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</si>
  <si>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</si>
  <si>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</si>
  <si>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</si>
  <si>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</si>
  <si>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</si>
  <si>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</si>
  <si>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</si>
  <si>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</si>
  <si>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</si>
  <si>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</si>
  <si>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</si>
  <si>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</si>
  <si>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</si>
  <si>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</si>
  <si>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</si>
  <si>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</si>
  <si>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</si>
  <si>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</si>
  <si>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</si>
  <si>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</si>
  <si>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</si>
  <si>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</si>
  <si>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</si>
  <si>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</si>
  <si>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</si>
  <si>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</si>
  <si>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</si>
  <si>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</si>
  <si>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</si>
  <si>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</si>
  <si>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</si>
  <si>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</si>
  <si>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</si>
  <si>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</si>
  <si>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</si>
  <si>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</si>
  <si>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</si>
  <si>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</si>
  <si>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</si>
  <si>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</si>
  <si>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</si>
  <si>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</si>
  <si>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</si>
  <si>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</si>
  <si>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</si>
  <si>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</si>
  <si>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</si>
  <si>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</si>
  <si>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</si>
  <si>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</si>
  <si>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</si>
  <si>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</si>
  <si>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</si>
  <si>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</si>
  <si>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</si>
  <si>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</si>
  <si>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</si>
  <si>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</si>
  <si>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</si>
  <si>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</si>
  <si>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</si>
  <si>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</si>
  <si>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</si>
  <si>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</si>
  <si>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</si>
  <si>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</si>
  <si>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</si>
  <si>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</si>
  <si>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</si>
  <si>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</si>
  <si>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</si>
  <si>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</si>
  <si>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</si>
  <si>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</si>
  <si>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</si>
  <si>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</si>
  <si>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</si>
  <si>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</si>
  <si>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</si>
  <si>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</si>
  <si>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</si>
  <si>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</si>
  <si>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</si>
  <si>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</si>
  <si>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</si>
  <si>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</si>
  <si>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</si>
  <si>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</si>
  <si>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</si>
  <si>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</si>
  <si>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</si>
  <si>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</si>
  <si>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</si>
  <si>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</si>
  <si>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</si>
  <si>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</si>
  <si>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</si>
  <si>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</si>
  <si>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</si>
  <si>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</si>
  <si>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</si>
  <si>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</si>
  <si>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</si>
  <si>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</si>
  <si>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</si>
  <si>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</si>
  <si>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</si>
  <si>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</si>
  <si>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</si>
  <si>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</si>
  <si>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</si>
  <si>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</si>
  <si>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</si>
  <si>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</si>
  <si>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</si>
  <si>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</si>
  <si>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</si>
  <si>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</si>
  <si>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</si>
  <si>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</si>
  <si>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</si>
  <si>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</si>
  <si>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</si>
  <si>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</si>
  <si>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</si>
  <si>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</si>
  <si>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</si>
  <si>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</si>
  <si>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</si>
  <si>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</si>
  <si>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</si>
  <si>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</si>
  <si>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</si>
  <si>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</si>
  <si>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</si>
  <si>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</si>
  <si>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</si>
  <si>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</si>
  <si>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</si>
  <si>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</si>
  <si>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</si>
  <si>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</si>
  <si>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</si>
  <si>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</si>
  <si>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</si>
  <si>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</si>
  <si>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</si>
  <si>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</si>
  <si>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</si>
  <si>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</si>
  <si>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</si>
  <si>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</si>
  <si>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</si>
  <si>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</si>
  <si>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</si>
  <si>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</si>
  <si>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</si>
  <si>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</si>
  <si>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</si>
  <si>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</si>
  <si>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</si>
  <si>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</si>
  <si>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</si>
  <si>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</si>
  <si>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</si>
  <si>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</si>
  <si>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</si>
  <si>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</si>
  <si>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</si>
  <si>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</si>
  <si>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</si>
  <si>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</si>
  <si>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</si>
  <si>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</si>
  <si>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</si>
  <si>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</si>
  <si>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</si>
  <si>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</si>
  <si>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</si>
  <si>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</si>
  <si>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</si>
  <si>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</si>
  <si>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</si>
  <si>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</si>
  <si>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</si>
  <si>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</si>
  <si>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</si>
  <si>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</si>
  <si>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</si>
  <si>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</si>
  <si>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</si>
  <si>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</si>
  <si>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</si>
  <si>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</si>
  <si>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</si>
  <si>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</si>
  <si>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</si>
  <si>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</si>
  <si>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</si>
  <si>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</si>
  <si>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</si>
  <si>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</si>
  <si>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</si>
  <si>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</si>
  <si>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</si>
  <si>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</si>
  <si>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</si>
  <si>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</si>
  <si>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</si>
  <si>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</si>
  <si>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</si>
  <si>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</si>
  <si>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</si>
  <si>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</si>
  <si>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</si>
  <si>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</si>
  <si>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</si>
  <si>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</si>
  <si>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</si>
  <si>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</si>
  <si>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</si>
  <si>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</si>
  <si>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</si>
  <si>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</si>
  <si>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</si>
  <si>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</si>
  <si>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</si>
  <si>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</si>
  <si>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</si>
  <si>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</si>
  <si>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</si>
  <si>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</si>
  <si>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</si>
  <si>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</si>
  <si>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</si>
  <si>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</si>
  <si>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</si>
  <si>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</si>
  <si>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</si>
  <si>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</si>
  <si>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</si>
  <si>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</si>
  <si>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</si>
  <si>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</si>
  <si>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</si>
  <si>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</si>
  <si>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</si>
  <si>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</si>
  <si>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</si>
  <si>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</si>
  <si>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</si>
  <si>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</si>
  <si>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</si>
  <si>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</si>
  <si>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</si>
  <si>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</si>
  <si>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</si>
  <si>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</si>
  <si>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</si>
  <si>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</si>
  <si>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</si>
  <si>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</si>
  <si>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</si>
  <si>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</si>
  <si>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</si>
  <si>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</si>
  <si>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</si>
  <si>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</si>
  <si>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</si>
  <si>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</si>
  <si>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</si>
  <si>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</si>
  <si>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</si>
  <si>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</si>
  <si>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</si>
  <si>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</si>
  <si>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</si>
  <si>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</si>
  <si>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</si>
  <si>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</si>
  <si>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</si>
  <si>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</si>
  <si>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</si>
  <si>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</si>
  <si>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</si>
  <si>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</si>
  <si>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</si>
  <si>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</si>
  <si>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</si>
  <si>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</si>
  <si>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</si>
  <si>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</si>
  <si>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</si>
  <si>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</si>
  <si>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</si>
  <si>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</si>
  <si>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</si>
  <si>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</si>
  <si>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</si>
  <si>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</si>
  <si>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</si>
  <si>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</si>
  <si>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</si>
  <si>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</si>
  <si>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</si>
  <si>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</si>
  <si>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</si>
  <si>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</si>
  <si>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</si>
  <si>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</si>
  <si>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</si>
  <si>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</si>
  <si>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</si>
  <si>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</si>
  <si>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</si>
  <si>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</si>
  <si>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</si>
  <si>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</si>
  <si>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</si>
  <si>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</si>
  <si>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</si>
  <si>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</si>
  <si>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</si>
  <si>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</si>
  <si>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</si>
  <si>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</si>
  <si>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</si>
  <si>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</si>
  <si>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</si>
  <si>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</si>
  <si>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</si>
  <si>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</si>
  <si>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</si>
  <si>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</si>
  <si>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</si>
  <si>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</si>
  <si>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</si>
  <si>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</si>
  <si>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</si>
  <si>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</si>
  <si>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</si>
  <si>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</si>
  <si>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</si>
  <si>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</si>
  <si>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</si>
  <si>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</si>
  <si>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</si>
  <si>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</si>
  <si>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</si>
  <si>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</si>
  <si>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</si>
  <si>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</si>
  <si>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</si>
  <si>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</si>
  <si>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</si>
  <si>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</si>
  <si>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</si>
  <si>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</si>
  <si>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</si>
  <si>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</si>
  <si>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</si>
  <si>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</si>
  <si>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</si>
  <si>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</si>
  <si>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</si>
  <si>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</si>
  <si>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</si>
  <si>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</si>
  <si>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</si>
  <si>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</si>
  <si>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</si>
  <si>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</si>
  <si>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</si>
  <si>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</si>
  <si>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</si>
  <si>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</si>
  <si>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</si>
  <si>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</si>
  <si>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</si>
  <si>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</si>
  <si>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</si>
  <si>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</si>
  <si>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</si>
  <si>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</si>
  <si>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</si>
  <si>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</si>
  <si>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</si>
  <si>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</si>
  <si>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</si>
  <si>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</si>
  <si>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</si>
  <si>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</si>
  <si>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</si>
  <si>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</si>
  <si>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</si>
  <si>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</si>
  <si>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</si>
  <si>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</si>
  <si>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</si>
  <si>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</si>
  <si>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</si>
  <si>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</si>
  <si>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</si>
  <si>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</si>
  <si>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</si>
  <si>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</si>
  <si>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</si>
  <si>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</si>
  <si>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</si>
  <si>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</si>
  <si>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</si>
  <si>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</si>
  <si>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</si>
  <si>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</si>
  <si>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</si>
  <si>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</si>
  <si>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</si>
  <si>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</si>
  <si>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</si>
  <si>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</si>
  <si>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</si>
  <si>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</si>
  <si>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</si>
  <si>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</si>
  <si>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</si>
  <si>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</si>
  <si>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</si>
  <si>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</si>
  <si>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</si>
  <si>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</si>
  <si>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</si>
  <si>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</si>
  <si>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</si>
  <si>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</si>
  <si>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</si>
  <si>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</si>
  <si>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</si>
  <si>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</si>
  <si>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</si>
  <si>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</si>
  <si>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</si>
  <si>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</si>
  <si>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</si>
  <si>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</si>
  <si>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</si>
  <si>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</si>
  <si>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</si>
  <si>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</si>
  <si>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</si>
  <si>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</si>
  <si>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</si>
  <si>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</si>
  <si>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</si>
  <si>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</si>
  <si>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</si>
  <si>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</si>
  <si>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</si>
  <si>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</si>
  <si>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</si>
  <si>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</si>
  <si>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</si>
  <si>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</si>
  <si>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</si>
  <si>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</si>
  <si>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</si>
  <si>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</si>
  <si>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</si>
  <si>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</si>
  <si>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</si>
  <si>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</si>
  <si>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</si>
  <si>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</si>
  <si>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</si>
  <si>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</si>
  <si>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</si>
  <si>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</si>
  <si>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</si>
  <si>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</si>
  <si>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</si>
  <si>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</si>
  <si>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</si>
  <si>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</si>
  <si>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</si>
  <si>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</si>
  <si>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</si>
  <si>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</si>
  <si>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</si>
  <si>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</si>
  <si>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</si>
  <si>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</si>
  <si>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</si>
  <si>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</si>
  <si>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</si>
  <si>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</si>
  <si>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</si>
  <si>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</si>
  <si>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</si>
  <si>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</si>
  <si>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</si>
  <si>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</si>
  <si>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</si>
  <si>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</si>
  <si>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</si>
  <si>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</si>
  <si>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</si>
  <si>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</si>
  <si>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</si>
  <si>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</si>
  <si>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</si>
  <si>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</si>
  <si>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</si>
  <si>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</si>
  <si>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</si>
  <si>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</si>
  <si>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</si>
  <si>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</si>
  <si>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</si>
  <si>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</si>
  <si>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</si>
  <si>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</si>
  <si>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</si>
  <si>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</si>
  <si>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</si>
  <si>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</si>
  <si>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</si>
  <si>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</si>
  <si>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</si>
  <si>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</si>
  <si>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</si>
  <si>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</si>
  <si>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</si>
  <si>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</si>
  <si>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</si>
  <si>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</si>
  <si>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</si>
  <si>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</si>
  <si>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</si>
  <si>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</si>
  <si>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</si>
  <si>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</si>
  <si>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</si>
  <si>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</si>
  <si>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</si>
  <si>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</si>
  <si>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</si>
  <si>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</si>
  <si>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</si>
  <si>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</si>
  <si>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</si>
  <si>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</si>
  <si>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</si>
  <si>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</si>
  <si>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</si>
  <si>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</si>
  <si>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</si>
  <si>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</si>
  <si>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</si>
  <si>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</si>
  <si>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</si>
  <si>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</si>
  <si>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</si>
  <si>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</si>
  <si>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</si>
  <si>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</si>
  <si>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</si>
  <si>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</si>
  <si>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</si>
  <si>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</si>
  <si>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</si>
  <si>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</si>
  <si>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</si>
  <si>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</si>
  <si>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</si>
  <si>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</si>
  <si>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</si>
  <si>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</si>
  <si>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</si>
  <si>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</si>
  <si>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</si>
  <si>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</si>
  <si>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</si>
  <si>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</si>
  <si>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</si>
  <si>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</si>
  <si>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</si>
  <si>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</si>
  <si>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</si>
  <si>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</si>
  <si>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</si>
  <si>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</si>
  <si>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</si>
  <si>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</si>
  <si>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</si>
  <si>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</si>
  <si>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</si>
  <si>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</si>
  <si>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</si>
  <si>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</si>
  <si>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</si>
  <si>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</si>
  <si>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</si>
  <si>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</si>
  <si>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</si>
  <si>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</si>
  <si>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</si>
  <si>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</si>
  <si>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</si>
  <si>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</si>
  <si>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</si>
  <si>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</si>
  <si>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</si>
  <si>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</si>
  <si>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</si>
  <si>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</si>
  <si>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</si>
  <si>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</si>
  <si>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</si>
  <si>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</si>
  <si>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</si>
  <si>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</si>
  <si>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</si>
  <si>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</si>
  <si>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</si>
  <si>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</si>
  <si>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</si>
  <si>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</si>
  <si>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</si>
  <si>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</si>
  <si>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</si>
  <si>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</si>
  <si>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</si>
  <si>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</si>
  <si>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</si>
  <si>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</si>
  <si>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</si>
  <si>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</si>
  <si>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</si>
  <si>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</si>
  <si>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</si>
  <si>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</si>
  <si>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</si>
  <si>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</si>
  <si>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</si>
  <si>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</si>
  <si>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</si>
  <si>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</si>
  <si>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</si>
  <si>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</si>
  <si>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</si>
  <si>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</si>
  <si>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</si>
  <si>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</si>
  <si>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</si>
  <si>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</si>
  <si>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</si>
  <si>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</si>
  <si>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</si>
  <si>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</si>
  <si>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</si>
  <si>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</si>
  <si>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</si>
  <si>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</si>
  <si>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</si>
  <si>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</si>
  <si>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</si>
  <si>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</si>
  <si>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</si>
  <si>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</si>
  <si>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</si>
  <si>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</si>
  <si>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</si>
  <si>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</si>
  <si>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</si>
  <si>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</si>
  <si>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</si>
  <si>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</si>
  <si>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</si>
  <si>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</si>
  <si>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</si>
  <si>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</si>
  <si>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</si>
  <si>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</si>
  <si>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</si>
  <si>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</si>
  <si>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</si>
  <si>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</si>
  <si>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</si>
  <si>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</si>
  <si>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</si>
  <si>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</si>
  <si>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</si>
  <si>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</si>
  <si>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</si>
  <si>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</si>
  <si>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</si>
  <si>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</si>
  <si>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</si>
  <si>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</si>
  <si>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</si>
  <si>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</si>
  <si>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</si>
  <si>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</si>
  <si>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</si>
  <si>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</si>
  <si>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</si>
  <si>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</si>
  <si>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</si>
  <si>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</si>
  <si>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</si>
  <si>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</si>
  <si>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</si>
  <si>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</si>
  <si>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</si>
  <si>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</si>
  <si>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</si>
  <si>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</si>
  <si>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</si>
  <si>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</si>
  <si>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</si>
  <si>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</si>
  <si>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</si>
  <si>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</si>
  <si>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</si>
  <si>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</si>
  <si>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</si>
  <si>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</si>
  <si>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</si>
  <si>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</si>
  <si>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</si>
  <si>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</si>
  <si>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</si>
  <si>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</si>
  <si>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</si>
  <si>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</si>
  <si>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</si>
  <si>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</si>
  <si>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</si>
  <si>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</si>
  <si>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</si>
  <si>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</si>
  <si>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</si>
  <si>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</si>
  <si>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</si>
  <si>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</si>
  <si>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</si>
  <si>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</si>
  <si>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</si>
  <si>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</si>
  <si>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</si>
  <si>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</si>
  <si>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</si>
  <si>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</si>
  <si>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</si>
  <si>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</si>
  <si>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</si>
  <si>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</si>
  <si>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</si>
  <si>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</si>
  <si>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</si>
  <si>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</si>
  <si>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</si>
  <si>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</si>
  <si>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</si>
  <si>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</si>
  <si>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</si>
  <si>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</si>
  <si>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</si>
  <si>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</si>
  <si>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</si>
  <si>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</si>
  <si>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</si>
  <si>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</si>
  <si>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</si>
  <si>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</si>
  <si>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</si>
  <si>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</si>
  <si>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</si>
  <si>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</si>
  <si>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</si>
  <si>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</si>
  <si>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</si>
  <si>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</si>
  <si>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</si>
  <si>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</si>
  <si>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</si>
  <si>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</si>
  <si>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</si>
  <si>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</si>
  <si>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</si>
  <si>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</si>
  <si>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</si>
  <si>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</si>
  <si>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</si>
  <si>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</si>
  <si>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</si>
  <si>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</si>
  <si>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</si>
  <si>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</si>
  <si>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</si>
  <si>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</si>
  <si>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</si>
  <si>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</si>
  <si>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</si>
  <si>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</si>
  <si>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</si>
  <si>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</si>
  <si>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</si>
  <si>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</si>
  <si>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</si>
  <si>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</si>
  <si>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</si>
  <si>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</si>
  <si>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</si>
  <si>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</si>
  <si>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</si>
  <si>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</si>
  <si>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</si>
  <si>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</si>
  <si>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</si>
  <si>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</si>
  <si>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</si>
  <si>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</si>
  <si>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</si>
  <si>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</si>
  <si>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</si>
  <si>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</si>
  <si>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</si>
  <si>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</si>
  <si>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</si>
  <si>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</si>
  <si>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</si>
  <si>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</si>
  <si>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</si>
  <si>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</si>
  <si>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</si>
  <si>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</si>
  <si>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</si>
  <si>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</si>
  <si>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</si>
  <si>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</si>
  <si>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</si>
  <si>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</si>
  <si>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</si>
  <si>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</si>
  <si>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</si>
  <si>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</si>
  <si>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</si>
  <si>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</si>
  <si>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</si>
  <si>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</si>
  <si>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</si>
  <si>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</si>
  <si>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</si>
  <si>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</si>
  <si>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</si>
  <si>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</si>
  <si>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</si>
  <si>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</si>
  <si>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</si>
  <si>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</si>
  <si>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</si>
  <si>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</si>
  <si>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</si>
  <si>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</si>
  <si>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</si>
  <si>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</si>
  <si>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</si>
  <si>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</si>
  <si>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</si>
  <si>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</si>
  <si>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</si>
  <si>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</si>
  <si>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</si>
  <si>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</si>
  <si>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</si>
  <si>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</si>
  <si>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</si>
  <si>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</si>
  <si>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</si>
  <si>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</si>
  <si>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</si>
  <si>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</si>
  <si>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</si>
  <si>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</si>
  <si>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</si>
  <si>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</si>
  <si>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</si>
  <si>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</si>
  <si>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</si>
  <si>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</si>
  <si>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</si>
  <si>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</si>
  <si>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</si>
  <si>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</si>
  <si>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</si>
  <si>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</si>
  <si>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</si>
  <si>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</si>
  <si>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</si>
  <si>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</si>
  <si>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</si>
  <si>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</si>
  <si>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</si>
  <si>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</si>
  <si>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</si>
  <si>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</si>
  <si>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</si>
  <si>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</si>
  <si>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</si>
  <si>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</si>
  <si>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</si>
  <si>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</si>
  <si>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</si>
  <si>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</si>
  <si>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</si>
  <si>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</si>
  <si>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</si>
  <si>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</si>
  <si>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</si>
  <si>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</si>
  <si>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</si>
  <si>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</si>
  <si>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</si>
  <si>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</si>
  <si>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</si>
  <si>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</si>
  <si>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</si>
  <si>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</si>
  <si>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</si>
  <si>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</si>
  <si>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</si>
  <si>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</si>
  <si>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</si>
  <si>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</si>
  <si>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</si>
  <si>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</si>
  <si>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</si>
  <si>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</si>
  <si>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</si>
  <si>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</si>
  <si>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</si>
  <si>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</si>
  <si>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</si>
  <si>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</si>
  <si>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</si>
  <si>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</si>
  <si>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</si>
  <si>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</si>
  <si>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</si>
  <si>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</si>
  <si>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</si>
  <si>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</si>
  <si>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</si>
  <si>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</si>
  <si>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</si>
  <si>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</si>
  <si>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</si>
  <si>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</si>
  <si>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</si>
  <si>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</si>
  <si>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</si>
  <si>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</si>
  <si>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</si>
  <si>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</si>
  <si>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</si>
  <si>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</si>
  <si>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</si>
  <si>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</si>
  <si>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</si>
  <si>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</si>
  <si>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</si>
  <si>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</si>
  <si>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</si>
  <si>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</si>
  <si>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</si>
  <si>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</si>
  <si>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</si>
  <si>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</si>
  <si>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</si>
  <si>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</si>
  <si>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</si>
  <si>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</si>
  <si>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</si>
  <si>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</si>
  <si>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</si>
  <si>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</si>
  <si>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</si>
  <si>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</si>
  <si>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</si>
  <si>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</si>
  <si>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</si>
  <si>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</si>
  <si>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</si>
  <si>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</si>
  <si>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</si>
  <si>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</si>
  <si>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</si>
  <si>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</si>
  <si>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</si>
  <si>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</si>
  <si>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</si>
  <si>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</si>
  <si>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</si>
  <si>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</si>
  <si>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</si>
  <si>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</si>
  <si>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</si>
  <si>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</si>
  <si>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</si>
  <si>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</si>
  <si>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</si>
  <si>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</si>
  <si>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</si>
  <si>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</si>
  <si>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</si>
  <si>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</si>
  <si>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</si>
  <si>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</si>
  <si>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</si>
  <si>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</si>
  <si>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</si>
  <si>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</si>
  <si>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</si>
  <si>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</si>
  <si>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</si>
  <si>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</si>
  <si>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</si>
  <si>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</si>
  <si>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</si>
  <si>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</si>
  <si>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</si>
  <si>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</si>
  <si>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</si>
  <si>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</si>
  <si>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</si>
  <si>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</si>
  <si>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</si>
  <si>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</si>
  <si>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</si>
  <si>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</si>
  <si>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</si>
  <si>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</si>
  <si>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</si>
  <si>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</si>
  <si>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</si>
  <si>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</si>
  <si>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</si>
  <si>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</si>
  <si>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</si>
  <si>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</si>
  <si>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</si>
  <si>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</si>
  <si>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</si>
  <si>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</si>
  <si>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</si>
  <si>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</si>
  <si>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</si>
  <si>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</si>
  <si>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</si>
  <si>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</si>
  <si>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</si>
  <si>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</si>
  <si>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</si>
  <si>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</si>
  <si>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</si>
  <si>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</si>
  <si>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</si>
  <si>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</si>
  <si>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</si>
  <si>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</si>
  <si>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</si>
  <si>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</si>
  <si>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</si>
  <si>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</si>
  <si>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</si>
  <si>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</si>
  <si>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</si>
  <si>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</si>
  <si>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</si>
  <si>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</si>
  <si>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</si>
  <si>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</si>
  <si>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</si>
  <si>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</si>
  <si>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</si>
  <si>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</si>
  <si>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</si>
  <si>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</si>
  <si>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</si>
  <si>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</si>
  <si>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</si>
  <si>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</si>
  <si>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</si>
  <si>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</si>
  <si>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</si>
  <si>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</si>
  <si>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</si>
  <si>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</si>
  <si>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</si>
  <si>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</si>
  <si>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</si>
  <si>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</si>
  <si>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</si>
  <si>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</si>
  <si>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</si>
  <si>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</si>
  <si>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</si>
  <si>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</si>
  <si>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</si>
  <si>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</si>
  <si>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</si>
  <si>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</si>
  <si>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</si>
  <si>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</si>
  <si>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</si>
  <si>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</si>
  <si>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</si>
  <si>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</si>
  <si>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</si>
  <si>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</si>
  <si>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</si>
  <si>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</si>
  <si>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</si>
  <si>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</si>
  <si>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</si>
  <si>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</si>
  <si>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</si>
  <si>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</si>
  <si>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</si>
  <si>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</si>
  <si>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</si>
  <si>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</si>
  <si>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</si>
  <si>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</si>
  <si>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</si>
  <si>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</si>
  <si>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</si>
  <si>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</si>
  <si>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</si>
  <si>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</si>
  <si>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</si>
  <si>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</si>
  <si>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</si>
  <si>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</si>
  <si>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</si>
  <si>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</si>
  <si>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</si>
  <si>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</si>
  <si>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</si>
  <si>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</si>
  <si>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</si>
  <si>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</si>
  <si>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</si>
  <si>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</si>
  <si>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</si>
  <si>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</si>
  <si>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</si>
  <si>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</si>
  <si>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</si>
  <si>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</si>
  <si>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</si>
  <si>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</si>
  <si>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</si>
  <si>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</si>
  <si>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</si>
  <si>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</si>
  <si>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</si>
  <si>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</si>
  <si>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</si>
  <si>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</si>
  <si>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</si>
  <si>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</si>
  <si>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</si>
  <si>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</si>
  <si>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</si>
  <si>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</si>
  <si>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</si>
  <si>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</si>
  <si>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</si>
  <si>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</si>
  <si>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</si>
  <si>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</si>
  <si>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</si>
  <si>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</si>
  <si>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</si>
  <si>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</si>
  <si>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</si>
  <si>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</si>
  <si>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</si>
  <si>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</si>
  <si>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</si>
  <si>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</si>
  <si>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</si>
  <si>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</si>
  <si>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</si>
  <si>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</si>
  <si>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</si>
  <si>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</si>
  <si>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</si>
  <si>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</si>
  <si>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</si>
  <si>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</si>
  <si>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</si>
  <si>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</si>
  <si>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</si>
  <si>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</si>
  <si>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</si>
  <si>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</si>
  <si>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</si>
  <si>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</si>
  <si>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</si>
  <si>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</si>
  <si>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</si>
  <si>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</si>
  <si>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</si>
  <si>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</si>
  <si>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</si>
  <si>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</si>
  <si>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</si>
  <si>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</si>
  <si>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</si>
  <si>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</si>
  <si>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</si>
  <si>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</si>
  <si>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</si>
  <si>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</si>
  <si>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</si>
  <si>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</si>
  <si>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</si>
  <si>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</si>
  <si>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</si>
  <si>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</si>
  <si>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</si>
  <si>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</si>
  <si>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</si>
  <si>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</si>
  <si>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</si>
  <si>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</si>
  <si>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</si>
  <si>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</si>
  <si>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</si>
  <si>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</si>
  <si>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</si>
  <si>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</si>
  <si>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</si>
  <si>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</si>
  <si>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</si>
  <si>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</si>
  <si>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</si>
  <si>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</si>
  <si>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</si>
  <si>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</si>
  <si>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</si>
  <si>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</si>
  <si>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</si>
  <si>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</si>
  <si>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</si>
  <si>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</si>
  <si>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</si>
  <si>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</si>
  <si>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</si>
  <si>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</si>
  <si>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</si>
  <si>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</si>
  <si>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</si>
  <si>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</si>
  <si>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</si>
  <si>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</si>
  <si>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</si>
  <si>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</si>
  <si>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</si>
  <si>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</si>
  <si>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</si>
  <si>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</si>
  <si>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</si>
  <si>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</si>
  <si>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</si>
  <si>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</si>
  <si>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</si>
  <si>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</si>
  <si>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</si>
  <si>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</si>
  <si>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</si>
  <si>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</si>
  <si>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</si>
  <si>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</si>
  <si>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</si>
  <si>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</si>
  <si>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</si>
  <si>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</si>
  <si>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</si>
  <si>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</si>
  <si>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</si>
  <si>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</si>
  <si>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</si>
  <si>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</si>
  <si>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</si>
  <si>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</si>
  <si>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</si>
  <si>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</si>
  <si>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</si>
  <si>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</si>
  <si>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</si>
  <si>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</si>
  <si>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</si>
  <si>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</si>
  <si>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</si>
  <si>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</si>
  <si>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</si>
  <si>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</si>
  <si>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</si>
  <si>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</si>
  <si>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</si>
  <si>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</si>
  <si>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</si>
  <si>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</si>
  <si>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</si>
  <si>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</si>
  <si>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</si>
  <si>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</si>
  <si>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</si>
  <si>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</si>
  <si>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</si>
  <si>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</si>
  <si>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</si>
  <si>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</si>
  <si>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</si>
  <si>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</si>
  <si>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</si>
  <si>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</si>
  <si>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</si>
  <si>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</si>
  <si>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</si>
  <si>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</si>
  <si>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</si>
  <si>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</si>
  <si>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</si>
  <si>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</si>
  <si>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</si>
  <si>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</si>
  <si>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</si>
  <si>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</si>
  <si>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</si>
  <si>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</si>
  <si>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</si>
  <si>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</si>
  <si>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</si>
  <si>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</si>
  <si>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</si>
  <si>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</si>
  <si>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</si>
  <si>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</si>
  <si>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</si>
  <si>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</si>
  <si>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</si>
  <si>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</si>
  <si>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</si>
  <si>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</si>
  <si>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</si>
  <si>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</si>
  <si>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</si>
  <si>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</si>
  <si>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</si>
  <si>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</si>
  <si>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</si>
  <si>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</si>
  <si>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</si>
  <si>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</si>
  <si>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</si>
  <si>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</si>
  <si>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</si>
  <si>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</si>
  <si>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</si>
  <si>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</si>
  <si>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</si>
  <si>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</si>
  <si>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</si>
  <si>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</si>
  <si>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</si>
  <si>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</si>
  <si>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</si>
  <si>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</si>
  <si>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</si>
  <si>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</si>
  <si>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</si>
  <si>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</si>
  <si>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</si>
  <si>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</si>
  <si>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</si>
  <si>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</si>
  <si>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</si>
  <si>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</si>
  <si>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</si>
  <si>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</si>
  <si>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</si>
  <si>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</si>
  <si>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</si>
  <si>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</si>
  <si>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</si>
  <si>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</si>
  <si>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</si>
  <si>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</si>
  <si>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</si>
  <si>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</si>
  <si>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</si>
  <si>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</si>
  <si>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</si>
  <si>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</si>
  <si>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</si>
  <si>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</si>
  <si>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</si>
  <si>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</si>
  <si>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</si>
  <si>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</si>
  <si>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</si>
  <si>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</si>
  <si>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</si>
  <si>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</si>
  <si>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</si>
  <si>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</si>
  <si>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</si>
  <si>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</si>
  <si>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</si>
  <si>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</si>
  <si>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</si>
  <si>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</si>
  <si>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</si>
  <si>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</si>
  <si>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</si>
  <si>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</si>
  <si>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</si>
  <si>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</si>
  <si>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</si>
  <si>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</si>
  <si>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</si>
  <si>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</si>
  <si>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</si>
  <si>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</si>
  <si>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</si>
  <si>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</si>
  <si>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</si>
  <si>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</si>
  <si>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</si>
  <si>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</si>
  <si>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</si>
  <si>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</si>
  <si>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</si>
  <si>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</si>
  <si>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</si>
  <si>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</si>
  <si>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</si>
  <si>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</si>
  <si>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</si>
  <si>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</si>
  <si>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</si>
  <si>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</si>
  <si>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</si>
  <si>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</si>
  <si>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</si>
  <si>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</si>
  <si>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</si>
  <si>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</si>
  <si>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</si>
  <si>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</si>
  <si>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</si>
  <si>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</si>
  <si>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</si>
  <si>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</si>
  <si>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</si>
  <si>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</si>
  <si>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</si>
  <si>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</si>
  <si>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</si>
  <si>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</si>
  <si>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</si>
  <si>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</si>
  <si>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</si>
  <si>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</si>
  <si>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</si>
  <si>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</si>
  <si>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</si>
  <si>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</si>
  <si>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</si>
  <si>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</si>
  <si>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</si>
  <si>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</si>
  <si>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</si>
  <si>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</si>
  <si>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</si>
  <si>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</si>
  <si>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</si>
  <si>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</si>
  <si>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</si>
  <si>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</si>
  <si>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</si>
  <si>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</si>
  <si>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</si>
  <si>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</si>
  <si>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</si>
  <si>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</si>
  <si>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</si>
  <si>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</si>
  <si>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</si>
  <si>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</si>
  <si>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</si>
  <si>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</si>
  <si>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</si>
  <si>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</si>
  <si>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</si>
  <si>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</si>
  <si>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</si>
  <si>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</si>
  <si>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</si>
  <si>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</si>
  <si>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</si>
  <si>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</si>
  <si>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</si>
  <si>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</si>
  <si>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</si>
  <si>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</si>
  <si>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</si>
  <si>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</si>
  <si>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</si>
  <si>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</si>
  <si>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</si>
  <si>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</si>
  <si>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</si>
  <si>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</si>
  <si>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</si>
  <si>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</si>
  <si>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</si>
  <si>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</si>
  <si>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</si>
  <si>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</si>
  <si>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</si>
  <si>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</si>
  <si>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</si>
  <si>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</si>
  <si>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</si>
  <si>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</si>
  <si>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</si>
  <si>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</si>
  <si>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</si>
  <si>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</si>
  <si>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</si>
  <si>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</si>
  <si>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</si>
  <si>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</si>
  <si>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</si>
  <si>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</si>
  <si>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</si>
  <si>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</si>
  <si>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</si>
  <si>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</si>
  <si>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</si>
  <si>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</si>
  <si>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</si>
  <si>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</si>
  <si>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</si>
  <si>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</si>
  <si>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</si>
  <si>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</si>
  <si>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</si>
  <si>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</si>
  <si>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</si>
  <si>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</si>
  <si>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</si>
  <si>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</si>
  <si>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</si>
  <si>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</si>
  <si>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</si>
  <si>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</si>
  <si>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</si>
  <si>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</si>
  <si>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</si>
  <si>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</si>
  <si>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</si>
  <si>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</si>
  <si>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</si>
  <si>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</si>
  <si>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</si>
  <si>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</si>
  <si>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</si>
  <si>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</si>
  <si>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</si>
  <si>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</si>
  <si>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</si>
  <si>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</si>
  <si>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</si>
  <si>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</si>
  <si>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</si>
  <si>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</si>
  <si>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</si>
  <si>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</si>
  <si>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</si>
  <si>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</si>
  <si>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</si>
  <si>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</si>
  <si>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</si>
  <si>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</si>
  <si>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</si>
  <si>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</si>
  <si>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</si>
  <si>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</si>
  <si>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</si>
  <si>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</si>
  <si>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</si>
  <si>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</si>
  <si>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</si>
  <si>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</si>
  <si>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</si>
  <si>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</si>
  <si>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</si>
  <si>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</si>
  <si>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</si>
  <si>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</si>
  <si>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</si>
  <si>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</si>
  <si>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</si>
  <si>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</si>
  <si>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</si>
  <si>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</si>
  <si>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</si>
  <si>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</si>
  <si>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</si>
  <si>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</si>
  <si>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</si>
  <si>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</si>
  <si>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</si>
  <si>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</si>
  <si>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</si>
  <si>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</si>
  <si>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</si>
  <si>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</si>
  <si>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</si>
  <si>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</si>
  <si>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</si>
  <si>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</si>
  <si>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</si>
  <si>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</si>
  <si>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</si>
  <si>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</si>
  <si>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</si>
  <si>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</si>
  <si>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</si>
  <si>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</si>
  <si>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</si>
  <si>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</si>
  <si>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</si>
  <si>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</si>
  <si>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</si>
  <si>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</si>
  <si>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</si>
  <si>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</si>
  <si>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</si>
  <si>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</si>
  <si>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</si>
  <si>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</si>
  <si>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</si>
  <si>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</si>
  <si>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</si>
  <si>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</si>
  <si>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</si>
  <si>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</si>
  <si>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</si>
  <si>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</si>
  <si>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</si>
  <si>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</si>
  <si>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</si>
  <si>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</si>
  <si>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</si>
  <si>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</si>
  <si>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</si>
  <si>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</si>
  <si>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</si>
  <si>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</si>
  <si>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</si>
  <si>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</si>
  <si>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</si>
  <si>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</si>
  <si>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</si>
  <si>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</si>
  <si>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</si>
  <si>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</si>
  <si>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</si>
  <si>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</si>
  <si>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</si>
  <si>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</si>
  <si>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</si>
  <si>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</si>
  <si>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</si>
  <si>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</si>
  <si>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</si>
  <si>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</si>
  <si>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</si>
  <si>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</si>
  <si>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</si>
  <si>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</si>
  <si>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</si>
  <si>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</si>
  <si>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</si>
  <si>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</si>
  <si>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</si>
  <si>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</si>
  <si>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</si>
  <si>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</si>
  <si>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</si>
  <si>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</si>
  <si>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</si>
  <si>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</si>
  <si>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</si>
  <si>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</si>
  <si>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</si>
  <si>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</si>
  <si>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</si>
  <si>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</si>
  <si>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</si>
  <si>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</si>
  <si>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</si>
  <si>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</si>
  <si>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</si>
  <si>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</si>
  <si>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</si>
  <si>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</si>
  <si>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</si>
  <si>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</si>
  <si>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</si>
  <si>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</si>
  <si>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</si>
  <si>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</si>
  <si>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</si>
  <si>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</si>
  <si>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</si>
  <si>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</si>
  <si>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</si>
  <si>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</si>
  <si>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</si>
  <si>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</si>
  <si>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</si>
  <si>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</si>
  <si>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</si>
  <si>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</si>
  <si>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</si>
  <si>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</si>
  <si>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</si>
  <si>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</si>
  <si>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</si>
  <si>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</si>
  <si>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</si>
  <si>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</si>
  <si>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</si>
  <si>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</si>
  <si>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</si>
  <si>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</si>
  <si>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</si>
  <si>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</si>
  <si>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</si>
  <si>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</si>
  <si>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</si>
  <si>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</si>
  <si>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</si>
  <si>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</si>
  <si>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</si>
  <si>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</si>
  <si>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</si>
  <si>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</si>
  <si>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</si>
  <si>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</si>
  <si>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</si>
  <si>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</si>
  <si>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</si>
  <si>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</si>
  <si>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</si>
  <si>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</si>
  <si>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</si>
  <si>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</si>
  <si>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</si>
  <si>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</si>
  <si>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</si>
  <si>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</si>
  <si>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</si>
  <si>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</si>
  <si>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</si>
  <si>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</si>
  <si>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</si>
  <si>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</si>
  <si>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</si>
  <si>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</si>
  <si>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</si>
  <si>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</si>
  <si>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</si>
  <si>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</si>
  <si>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</si>
  <si>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</si>
  <si>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</si>
  <si>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</si>
  <si>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</si>
  <si>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</si>
  <si>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</si>
  <si>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</si>
  <si>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</si>
  <si>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</si>
  <si>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</si>
  <si>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</si>
  <si>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</si>
  <si>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</si>
  <si>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</si>
  <si>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</si>
  <si>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</si>
  <si>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</si>
  <si>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</si>
  <si>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</si>
  <si>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</si>
  <si>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</si>
  <si>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</si>
  <si>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</si>
  <si>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</si>
  <si>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</si>
  <si>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</si>
  <si>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</si>
  <si>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</si>
  <si>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</si>
  <si>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</si>
  <si>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</si>
  <si>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</si>
  <si>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</si>
  <si>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</si>
  <si>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</si>
  <si>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</si>
  <si>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</si>
  <si>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</si>
  <si>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</si>
  <si>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</si>
  <si>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</si>
  <si>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</si>
  <si>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</si>
  <si>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</si>
  <si>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</si>
  <si>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</si>
  <si>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</si>
  <si>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</si>
  <si>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</si>
  <si>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</si>
  <si>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</si>
  <si>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</si>
  <si>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</si>
  <si>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</si>
  <si>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</si>
  <si>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</si>
  <si>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</si>
  <si>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</si>
  <si>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</si>
  <si>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</si>
  <si>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</si>
  <si>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</si>
  <si>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</si>
  <si>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</si>
  <si>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</si>
  <si>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</si>
  <si>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</si>
  <si>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</si>
  <si>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</si>
  <si>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</si>
  <si>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</si>
  <si>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</si>
  <si>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</si>
  <si>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</si>
  <si>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</si>
  <si>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</si>
  <si>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</si>
  <si>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</si>
  <si>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</si>
  <si>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</si>
  <si>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</si>
  <si>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</si>
  <si>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</si>
  <si>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</si>
  <si>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</si>
  <si>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</si>
  <si>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</si>
  <si>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</si>
  <si>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</si>
  <si>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</si>
  <si>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</si>
  <si>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</si>
  <si>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</si>
  <si>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</si>
  <si>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</si>
  <si>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</si>
  <si>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</si>
  <si>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</si>
  <si>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</si>
  <si>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</si>
  <si>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</si>
  <si>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</si>
  <si>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</si>
  <si>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</si>
  <si>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</si>
  <si>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</si>
  <si>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</si>
  <si>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</si>
  <si>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</si>
  <si>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</si>
  <si>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</si>
  <si>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</si>
  <si>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</si>
  <si>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</si>
  <si>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</si>
  <si>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</si>
  <si>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</si>
  <si>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</si>
  <si>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</si>
  <si>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</si>
  <si>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</si>
  <si>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</si>
  <si>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</si>
  <si>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</si>
  <si>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</si>
  <si>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</si>
  <si>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</si>
  <si>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</si>
  <si>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</si>
  <si>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</si>
  <si>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</si>
  <si>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</si>
  <si>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</si>
  <si>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</si>
  <si>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</si>
  <si>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</si>
  <si>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</si>
  <si>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</si>
  <si>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</si>
  <si>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</si>
  <si>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</si>
  <si>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</si>
  <si>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</si>
  <si>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</si>
  <si>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</si>
  <si>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</si>
  <si>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</si>
  <si>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</si>
  <si>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</si>
  <si>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</si>
  <si>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</si>
  <si>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</si>
  <si>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</si>
  <si>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</si>
  <si>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</si>
  <si>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</si>
  <si>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</si>
  <si>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</si>
  <si>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</si>
  <si>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</si>
  <si>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</si>
  <si>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</si>
  <si>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</si>
  <si>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</si>
  <si>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</si>
  <si>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</si>
  <si>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</si>
  <si>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</si>
  <si>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</si>
  <si>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</si>
  <si>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</si>
  <si>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</si>
  <si>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</si>
  <si>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</si>
  <si>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</si>
  <si>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</si>
  <si>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</si>
  <si>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</si>
  <si>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</si>
  <si>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</si>
  <si>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</si>
  <si>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</si>
  <si>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</si>
  <si>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</si>
  <si>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</si>
  <si>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</si>
  <si>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</si>
  <si>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</si>
  <si>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</si>
  <si>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</si>
  <si>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</si>
  <si>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</si>
  <si>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</si>
  <si>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</si>
  <si>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</si>
  <si>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</si>
  <si>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</si>
  <si>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</si>
  <si>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</si>
  <si>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</si>
  <si>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</si>
  <si>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</si>
  <si>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</si>
  <si>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</si>
  <si>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</si>
  <si>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</si>
  <si>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</si>
  <si>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</si>
  <si>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</si>
  <si>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</si>
  <si>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</si>
  <si>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</si>
  <si>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</si>
  <si>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</si>
  <si>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</si>
  <si>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</si>
  <si>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</si>
  <si>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</si>
  <si>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</si>
  <si>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</si>
  <si>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</si>
  <si>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</si>
  <si>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</si>
  <si>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</si>
  <si>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</si>
  <si>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</si>
  <si>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</si>
  <si>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</si>
  <si>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</si>
  <si>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</si>
  <si>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</si>
  <si>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</si>
  <si>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</si>
  <si>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</si>
  <si>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</si>
  <si>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</si>
  <si>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</si>
  <si>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</si>
  <si>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</si>
  <si>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</si>
  <si>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</si>
  <si>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</si>
  <si>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</si>
  <si>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</si>
  <si>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</si>
  <si>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</si>
  <si>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</si>
  <si>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</si>
  <si>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</si>
  <si>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</si>
  <si>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</si>
  <si>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</si>
  <si>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</si>
  <si>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</si>
  <si>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</si>
  <si>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</si>
  <si>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</si>
  <si>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</si>
  <si>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</si>
  <si>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</si>
  <si>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</si>
  <si>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</si>
  <si>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</si>
  <si>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</si>
  <si>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</si>
  <si>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</si>
  <si>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</si>
  <si>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</si>
  <si>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</si>
  <si>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</si>
  <si>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</si>
  <si>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</si>
  <si>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</si>
  <si>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</si>
  <si>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</si>
  <si>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</si>
  <si>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</si>
  <si>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</si>
  <si>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</si>
  <si>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</si>
  <si>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</si>
  <si>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</si>
  <si>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</si>
  <si>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</si>
  <si>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</si>
  <si>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</si>
  <si>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</si>
  <si>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</si>
  <si>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</si>
  <si>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</si>
  <si>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</si>
  <si>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</si>
  <si>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</si>
  <si>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</si>
  <si>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</si>
  <si>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</si>
  <si>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</si>
  <si>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</si>
  <si>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</si>
  <si>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</si>
  <si>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</si>
  <si>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</si>
  <si>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</si>
  <si>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</si>
  <si>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</si>
  <si>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</si>
  <si>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</si>
  <si>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</si>
  <si>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</si>
  <si>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</si>
  <si>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</si>
  <si>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</si>
  <si>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</si>
  <si>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</si>
  <si>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</si>
  <si>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</si>
  <si>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</si>
  <si>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</si>
  <si>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</si>
  <si>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</si>
  <si>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</si>
  <si>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</si>
  <si>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</si>
  <si>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</si>
  <si>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</si>
  <si>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</si>
  <si>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</si>
  <si>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</si>
  <si>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</si>
  <si>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</si>
  <si>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</si>
  <si>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</si>
  <si>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</si>
  <si>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</si>
  <si>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</si>
  <si>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</si>
  <si>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</si>
  <si>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</si>
  <si>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</si>
  <si>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</si>
  <si>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</si>
  <si>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</si>
  <si>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</si>
  <si>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</si>
  <si>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</si>
  <si>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</si>
  <si>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</si>
  <si>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</si>
  <si>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</si>
  <si>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</si>
  <si>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</si>
  <si>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</si>
  <si>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</si>
  <si>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</si>
  <si>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</si>
  <si>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</si>
  <si>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</si>
  <si>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</si>
  <si>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</si>
  <si>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</si>
  <si>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</si>
  <si>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</si>
  <si>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</si>
  <si>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</si>
  <si>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</si>
  <si>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</si>
  <si>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</si>
  <si>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</si>
  <si>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</si>
  <si>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</si>
  <si>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</si>
  <si>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</si>
  <si>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</si>
  <si>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</si>
  <si>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</si>
  <si>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</si>
  <si>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</si>
  <si>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</si>
  <si>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</si>
  <si>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</si>
  <si>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</si>
  <si>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</si>
  <si>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</si>
  <si>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</si>
  <si>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</si>
  <si>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</si>
  <si>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</si>
  <si>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</si>
  <si>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</si>
  <si>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</si>
  <si>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</si>
  <si>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</si>
  <si>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</si>
  <si>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</si>
  <si>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</si>
  <si>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</si>
  <si>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</si>
  <si>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</si>
  <si>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</si>
  <si>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</si>
  <si>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</si>
  <si>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</si>
  <si>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</si>
  <si>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</si>
  <si>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</si>
  <si>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</si>
  <si>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</si>
  <si>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</si>
  <si>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</si>
  <si>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</si>
  <si>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</si>
  <si>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</si>
  <si>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</si>
  <si>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</si>
  <si>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</si>
  <si>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</si>
  <si>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</si>
  <si>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</si>
  <si>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</si>
  <si>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</si>
  <si>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</si>
  <si>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</si>
  <si>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</si>
  <si>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</si>
  <si>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</si>
  <si>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PCM-20251212-00000912</t>
  </si>
  <si>
    <t>Site access located in king abdulaziz air base EM request applied and team already dispatched to try to access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</si>
  <si>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</si>
  <si>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</si>
  <si>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</si>
  <si>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</si>
  <si>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</si>
  <si>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</si>
  <si>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</si>
  <si>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</si>
  <si>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</si>
  <si>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</si>
  <si>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</si>
  <si>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</si>
  <si>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</si>
  <si>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</si>
  <si>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</si>
  <si>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</si>
  <si>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</si>
  <si>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PCM-20251212-00000911</t>
  </si>
  <si>
    <t>30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</si>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</sst>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7" dataDxfId="46" headerRowBorderDxfId="44" tableBorderDxfId="45" totalsRowBorderDxfId="43">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5" totalsRowShown="0" headerRowDxfId="30" dataDxfId="29" headerRowBorderDxfId="27" tableBorderDxfId="28">
  <autoFilter ref="A1:M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340.76067858796159</v>
      </c>
      <c r="H2" s="73">
        <v>45662.943402777775</v>
      </c>
      <c r="I2" s="56" t="str">
        <f>IFERROR(VLOOKUP(D2,DB!A:F,6,0),"")</f>
        <v>Generator-SG</v>
      </c>
      <c r="J2" s="56" t="str">
        <f>IFERROR(VLOOKUP(D2,DB!A:G,7,0),"")</f>
        <v>Dead</v>
      </c>
      <c r="K2" s="64" t="s">
        <v>39107</v>
      </c>
      <c r="L2" s="62" t="str">
        <f>IFERROR(VLOOKUP(D2,DB!A:I,9,0),"")</f>
        <v>Latis</v>
      </c>
    </row>
    <row r="3" spans="1:15" ht="22.5" customHeight="1">
      <c r="A3" s="124" t="s">
        <v>39108</v>
      </c>
      <c r="B3" s="123" t="str">
        <f>IFERROR(VLOOKUP(D3,DB!A:K,11,0),"")</f>
        <v>R1</v>
      </c>
      <c r="C3" s="123">
        <v>2</v>
      </c>
      <c r="D3" s="56" t="s">
        <v>11120</v>
      </c>
      <c r="E3" s="122" t="s">
        <v>39106</v>
      </c>
      <c r="F3" s="73">
        <v>46003.682696759257</v>
      </c>
      <c r="G3" s="120">
        <f ca="1">IFERROR(NOW()-F3,"-")</f>
        <v>2.640775463078171E-2</v>
      </c>
      <c r="H3" s="121">
        <v>46003.682650462964</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46003.709104513888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46003.709104513888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46003.709104513888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46003.709104513888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46003.709104513888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46003.709104513888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46003.709104513888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46003.709104513888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46003.709104513888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46003.709104513888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46003.709104513888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46003.709104513888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46003.709104513888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46003.709104513888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46003.709104513888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46003.709104513888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46003.709104513888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46003.709104513888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46003.709104513888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46003.709104513888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46003.709104513888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46003.709104513888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46003.709104513888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46003.709104513888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46003.709104513888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46003.709104513888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46003.709104513888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46003.709104513888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46003.709104513888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46003.709104513888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46003.709104513888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46003.709104513888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46003.709104513888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46003.709104513888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46003.709104513888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46003.709104513888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46003.709104513888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46003.709104513888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46003.709104513888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46003.709104513888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46003.709104513888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46003.709104513888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46003.709104513888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46003.709104513888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46003.709104513888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46003.709104513888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46003.709104513888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46003.709104513888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46003.709104513888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46003.709104513888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46003.709104513888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46003.709104513888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46003.709104513888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46003.709104513888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46003.709104513888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46003.709104513888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46003.709104513888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46003.709104513888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46003.709104513888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46003.709104513888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46003.709104513888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46003.709104513888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46003.709104513888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46003.709104513888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46003.709104513888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46003.709104513888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46003.709104513888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46003.709104513888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46003.709104513888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46003.709104513888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46003.709104513888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46003.709104513888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46003.709104513888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46003.709104513888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46003.709104513888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46003.709104513888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46003.709104513888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46003.709104513888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46003.709104513888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46003.709104513888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46003.709104513888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46003.709104513888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46003.709104513888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46003.709104513888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46003.709104513888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46003.709104513888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46003.709104513888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46003.709104513888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46003.709104513888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46003.709104513888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46003.709104513888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46003.709104513888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46003.709104513888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46003.709104513888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46003.709104513888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46003.709104513888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46003.709104513888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46003.709104513888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46003.709104513888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46003.709104513888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46003.709104513888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46003.709104513888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46003.709104513888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46003.709104513888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46003.709104513888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46003.709104513888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46003.709104513888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46003.709104513888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46003.709104513888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46003.709104513888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46003.709104513888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46003.709104513888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46003.709104513888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46003.709104513888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46003.709104513888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46003.709104513888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46003.709104513888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46003.709104513888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46003.709104513888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46003.709104513888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46003.709104513888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46003.709104513888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46003.709104513888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46003.709104513888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46003.709104513888</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748AD15C-FAD9-473E-A68B-2F029588C7F3}"/>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178.70926655092626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19.321685532406264</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6.3537225694453809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2.8771947916684439</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46003.709104513888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46003.709104513888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46003.709104513888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46003.709104513888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46003.709104513888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46003.709104513888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46003.709104513888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46003.709104513888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46003.709104513888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46003.709104513888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46003.709104513888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46003.709104513888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46003.709104513888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46003.709104513888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46003.709104513888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46003.709104513888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46003.709104513888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46003.709104513888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46003.709104513888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46003.709104513888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46003.709104513888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46003.709104513888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46003.709104513888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46003.709104513888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46003.709104513888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46003.709104513888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46003.709104513888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46003.709104513888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46003.709104513888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46003.709104513888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46003.709104513888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46003.709104513888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46003.709104513888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46003.709104513888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46003.709104513888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46003.709104513888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46003.709104513888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46003.709104513888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46003.709104513888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46003.709104513888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46003.709104513888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46003.709104513888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46003.709104513888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46003.709104513888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46003.709104513888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46003.709104513888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46003.709104513888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46003.709104513888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46003.709104513888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46003.709104513888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46003.709104513888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46003.709104513888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46003.709104513888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46003.709104513888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46003.709104513888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46003.709104513888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46003.709104513888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46003.709104513888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46003.709104513888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46003.709104513888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46003.709104513888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46003.709104513888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46003.709104513888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46003.709104513888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46003.709104513888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46003.709104513888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46003.709104513888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46003.709104513888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46003.709104513888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46003.709104513888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46003.709104513888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46003.709104513888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46003.709104513888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46003.709104513888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46003.709104513888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46003.709104513888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46003.709104513888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46003.709104513888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46003.709104513888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46003.709104513888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46003.709104513888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46003.709104513888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46003.709104513888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46003.709104513888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46003.709104513888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46003.709104513888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46003.709104513888</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46003.709104513888</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46003.709104513888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46003.709104513888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46003.709104513888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46003.709104513888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46003.709104513888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46003.709104513888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46003.709104513888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46003.709104513888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46003.709104513888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46003.709104513888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46003.709104513888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46003.709104513888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46003.709104513888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46003.709104513888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46003.709104513888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46003.709104513888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46003.709104513888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46003.709104513888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46003.709104513888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46003.709104513888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46003.709104513888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46003.709104513888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46003.709104513888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46003.709104513888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46003.709104513888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46003.709104513888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46003.709104513888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46003.709104513888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46003.709104513888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46003.709104513888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46003.709104513888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46003.709104513888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46003.709104513888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46003.709104513888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46003.709104513888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46003.709104513888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46003.709104513888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46003.709104513888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46003.709104513888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46003.709104513888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46003.709104513888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46003.709104513888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46003.709104513888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46003.709104513888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46003.709104513888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46003.709104513888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46003.709104513888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46003.709104513888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46003.709104513888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46003.709104513888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46003.709104513888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46003.709104513888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46003.709104513888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46003.709104513888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46003.709104513888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46003.709104513888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46003.709104513888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46003.709104513888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46003.709104513888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46003.709104513888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46003.709104513888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46003.709104513888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46003.709104513888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46003.709104513888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46003.709104513888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46003.709104513888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46003.709104513888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46003.709104513888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46003.709104513888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46003.709104513888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46003.709104513888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46003.709104513888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46003.709104513888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46003.709104513888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46003.709104513888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46003.709104513888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46003.709104513888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46003.709104513888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46003.709104513888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46003.709104513888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46003.709104513888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46003.709104513888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46003.709104513888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46003.709104513888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46003.709104513888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46003.709104513888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46003.709104513888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46003.709104513888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46003.709104513888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46003.709104513888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46003.709104513888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46003.709104513888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46003.709104513888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46003.709104513888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46003.709104513888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46003.709104513888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46003.709104513888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46003.709104513888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46003.709104513888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46003.709104513888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46003.709104513888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46003.709104513888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46003.709104513888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46003.709104513888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46003.709104513888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46003.709104513888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46003.709104513888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46003.709104513888</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46003.709104513888</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46003.709104513888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46003.709104513888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46003.709104513888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46003.709104513888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46003.709104513888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46003.709104513888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46003.709104513888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46003.709104513888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46003.709104513888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46003.709104513888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46003.709104513888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46003.709104513888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46003.709104513888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46003.709104513888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46003.709104513888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46003.709104513888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46003.709104513888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46003.709104513888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46003.709104513888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46003.709104513888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46003.709104513888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46003.709104513888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46003.709104513888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46003.709104513888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46003.709104513888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46003.709104513888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46003.709104513888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46003.709104513888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46003.709104513888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46003.709104513888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46003.709104513888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46003.709104513888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46003.709104513888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46003.709104513888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46003.709104513888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46003.709104513888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46003.709104513888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46003.709104513888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46003.709104513888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46003.709104513888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46003.709104513888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46003.709104513888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46003.709104513888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46003.709104513888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46003.709104513888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46003.709104513888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46003.709104513888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46003.709104513888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46003.709104513888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46003.709104513888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46003.709104513888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46003.709104513888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46003.709104513888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46003.709104513888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46003.709104513888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46003.709104513888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46003.709104513888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46003.709104513888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46003.709104513888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46003.709104513888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46003.709104513888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46003.709104513888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46003.709104513888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46003.709104513888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46003.709104513888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46003.709104513888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46003.709104513888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46003.709104513888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46003.709104513888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46003.709104513888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46003.709104513888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46003.709104513888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46003.709104513888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46003.709104513888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46003.709104513888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46003.709104513888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46003.709104513888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46003.709104513888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46003.709104513888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46003.709104513888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46003.709104513888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46003.709104513888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46003.709104513888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46003.709104513888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46003.709104513888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46003.709104513888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46003.709104513888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46003.709104513888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46003.709104513888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46003.709104513888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46003.709104513888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46003.709104513888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46003.709104513888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46003.709104513888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46003.709104513888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46003.709104513888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46003.709104513888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46003.709104513888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46003.709104513888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46003.709104513888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46003.709104513888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46003.709104513888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46003.709104513888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46003.709104513888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46003.709104513888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46003.709104513888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46003.709104513888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46003.709104513888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46003.709104513888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46003.709104513888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46003.709104513888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46003.709104513888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46003.709104513888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46003.709104513888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46003.709104513888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46003.709104513888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46003.709104513888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46003.709104513888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46003.709104513888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46003.709104513888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46003.709104513888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46003.709104513888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46003.709104513888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46003.709104513888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46003.709104513888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46003.709104513888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46003.709104513888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46003.709104513888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46003.709104513888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46003.709104513888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46003.709104513888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46003.709104513888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46003.709104513888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46003.709104513888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46003.709104513888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46003.709104513888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46003.709104513888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46003.709104513888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46003.709104513888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46003.709104513888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46003.709104513888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46003.709104513888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46003.709104513888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46003.709104513888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46003.709104513888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46003.709104513888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46003.709104513888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46003.709104513888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46003.709104513888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46003.709104513888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46003.709104513888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46003.709104513888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46003.709104513888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46003.709104513888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46003.709104513888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46003.709104513888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46003.709104513888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46003.709104513888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46003.709104513888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46003.709104513888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46003.709104513888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46003.709104513888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46003.709104513888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46003.709104513888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46003.709104513888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46003.709104513888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46003.709104513888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46003.709104513888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46003.709104513888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46003.709104513888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46003.709104513888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46003.709104513888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46003.709104513888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46003.709104513888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46003.709104513888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46003.709104513888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46003.709104513888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46003.709104513888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46003.709104513888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46003.709104513888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46003.709104513888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46003.709104513888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46003.709104513888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46003.709104513888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46003.709104513888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46003.709104513888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46003.709104513888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46003.709104513888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46003.709104513888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46003.709104513888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46003.709104513888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46003.709104513888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46003.709104513888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46003.709104513888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46003.709104513888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46003.709104513888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46003.709104513888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46003.709104513888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46003.709104513888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46003.709104513888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46003.709104513888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46003.709104513888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46003.709104513888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46003.709104513888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46003.709104513888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46003.709104513888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46003.709104513888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46003.709104513888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46003.709104513888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46003.709104513888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46003.709104513888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46003.709104513888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46003.709104513888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46003.709104513888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46003.709104513888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46003.709104513888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46003.709104513888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46003.709104513888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46003.709104513888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46003.709104513888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46003.709104513888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46003.709104513888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46003.709104513888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46003.709104513888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46003.709104513888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46003.709104513888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46003.709104513888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46003.709104513888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46003.709104513888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46003.709104513888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46003.709104513888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46003.709104513888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46003.709104513888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46003.709104513888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46003.709104513888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46003.709104513888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46003.709104513888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46003.709104513888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46003.709104513888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46003.709104513888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46003.709104513888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46003.709104513888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46003.709104513888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46003.709104513888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46003.709104513888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46003.709104513888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46003.709104513888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46003.709104513888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46003.709104513888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46003.709104513888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46003.709104513888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46003.709104513888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46003.709104513888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46003.709104513888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46003.709104513888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46003.709104513888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46003.709104513888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46003.709104513888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46003.709104513888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46003.709104513888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46003.709104513888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46003.709104513888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46003.709104513888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46003.709104513888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46003.709104513888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46003.709104513888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46003.709104513888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46003.709104513888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46003.709104513888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46003.709104513888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46003.709104513888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46003.709104513888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46003.709104513888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46003.709104513888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46003.709104513888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46003.709104513888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46003.709104513888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46003.709104513888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46003.709104513888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46003.709104513888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46003.709104513888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46003.709104513888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46003.709104513888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46003.709104513888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46003.709104513888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46003.709104513888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46003.709104513888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46003.709104513888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46003.709104513888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46003.709104513888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46003.709104513888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46003.709104513888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46003.709104513888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46003.709104513888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46003.709104513888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46003.709104513888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46003.709104513888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46003.709104513888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46003.709104513888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46003.709104513888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46003.709104513888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46003.709104513888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46003.709104513888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46003.709104513888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46003.709104513888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46003.709104513888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46003.709104513888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46003.709104513888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46003.709104513888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46003.709104513888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46003.709104513888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46003.709104513888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46003.709104513888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46003.709104513888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46003.709104513888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46003.709104513888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46003.709104513888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46003.709104513888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46003.709104513888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46003.709104513888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46003.709104513888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46003.709104513888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46003.709104513888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46003.709104513888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46003.709104513888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46003.709104513888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46003.709104513888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46003.709104513888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46003.709104513888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46003.709104513888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46003.709104513888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46003.709104513888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46003.709104513888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46003.709104513888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46003.709104513888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46003.709104513888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46003.709104513888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46003.709104513888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46003.709104513888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46003.709104513888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46003.709104513888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46003.709104513888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46003.709104513888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46003.709104513888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46003.709104513888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46003.709104513888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46003.709104513888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46003.709104513888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46003.709104513888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46003.709104513888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46003.709104513888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46003.709104513888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46003.709104513888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46003.709104513888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46003.709104513888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46003.709104513888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46003.709104513888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46003.709104513888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46003.709104513888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46003.709104513888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46003.709104513888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46003.709104513888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46003.709104513888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46003.709104513888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46003.709104513888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46003.709104513888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46003.709104513888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46003.709104513888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46003.709104513888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46003.709104513888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46003.709104513888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46003.709104513888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46003.709104513888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46003.709104513888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46003.709104513888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46003.709104513888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46003.709104513888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46003.709104513888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46003.709104513888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46003.709104513888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46003.709104513888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46003.709104513888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46003.709104513888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46003.709104513888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46003.709104513888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46003.709104513888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46003.709104513888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46003.709104513888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46003.709104513888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46003.709104513888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46003.709104513888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46003.709104513888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46003.709104513888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46003.709104513888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46003.709104513888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46003.709104513888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46003.709104513888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46003.709104513888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46003.709104513888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46003.709104513888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46003.709104513888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46003.709104513888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46003.709104513888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46003.709104513888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46003.709104513888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46003.709104513888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46003.709104513888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46003.709104513888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46003.709104513888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46003.709104513888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46003.709104513888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46003.709104513888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46003.709104513888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46003.709104513888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46003.709104513888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46003.709104513888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46003.709104513888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46003.709104513888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46003.709104513888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46003.709104513888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46003.709104513888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46003.709104513888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46003.709104513888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46003.709104513888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46003.709104513888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46003.709104513888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46003.709104513888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46003.709104513888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46003.709104513888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46003.709104513888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46003.709104513888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46003.709104513888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46003.709104513888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46003.709104513888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46003.709104513888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46003.709104513888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46003.709104513888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46003.709104513888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46003.709104513888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46003.709104513888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46003.709104513888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46003.709104513888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46003.709104513888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46003.709104513888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46003.709104513888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46003.709104513888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46003.709104513888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46003.709104513888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46003.709104513888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46003.709104513888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46003.709104513888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46003.709104513888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46003.709104513888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46003.709104513888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46003.709104513888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46003.709104513888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46003.709104513888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46003.709104513888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46003.709104513888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46003.709104513888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46003.709104513888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46003.709104513888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46003.709104513888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46003.709104513888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46003.709104513888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46003.709104513888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46003.709104513888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46003.709104513888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46003.709104513888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46003.709104513888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46003.709104513888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46003.709104513888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46003.709104513888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46003.709104513888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46003.709104513888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46003.709104513888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46003.709104513888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46003.709104513888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46003.709104513888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46003.709104513888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46003.709104513888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46003.709104513888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46003.709104513888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46003.709104513888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46003.709104513888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46003.709104513888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46003.709104513888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46003.709104513888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46003.709104513888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46003.709104513888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46003.709104513888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46003.709104513888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46003.709104513888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46003.709104513888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46003.709104513888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46003.709104513888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46003.709104513888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46003.709104513888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46003.709104513888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46003.709104513888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46003.709104513888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46003.709104513888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46003.709104513888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46003.709104513888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46003.709104513888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46003.709104513888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46003.709104513888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46003.709104513888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46003.709104513888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46003.709104513888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46003.709104513888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46003.709104513888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46003.709104513888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46003.709104513888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46003.709104513888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46003.709104513888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46003.709104513888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46003.709104513888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46003.709104513888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46003.709104513888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46003.709104513888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46003.709104513888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46003.709104513888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46003.709104513888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46003.709104513888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46003.709104513888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46003.709104513888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46003.709104513888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46003.709104513888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46003.709104513888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46003.709104513888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46003.709104513888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46003.709104513888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46003.709104513888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46003.709104513888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46003.709104513888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46003.709104513888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46003.709104513888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46003.709104513888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46003.709104513888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46003.709104513888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46003.709104513888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46003.709104513888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46003.709104513888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46003.709104513888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46003.709104513888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46003.709104513888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46003.709104513888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46003.709104513888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46003.709104513888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46003.709104513888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46003.709104513888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46003.709104513888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46003.709104513888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46003.709104513888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46003.709104513888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46003.709104513888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46003.709104513888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46003.709104513888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46003.709104513888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46003.709104513888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46003.709104513888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46003.709104513888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46003.709104513888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46003.709104513888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46003.709104513888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46003.709104513888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46003.709104513888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46003.709104513888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46003.709104513888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46003.709104513888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46003.709104513888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46003.709104513888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46003.709104513888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46003.709104513888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46003.709104513888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46003.709104513888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46003.709104513888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46003.709104513888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46003.709104513888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46003.709104513888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46003.709104513888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46003.709104513888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46003.709104513888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46003.709104513888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46003.709104513888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46003.709104513888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46003.709104513888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46003.709104513888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46003.709104513888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46003.709104513888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46003.709104513888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46003.709104513888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46003.709104513888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46003.709104513888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46003.709104513888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46003.709104513888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46003.709104513888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46003.709104513888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46003.709104513888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46003.709104513888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46003.709104513888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46003.709104513888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46003.709104513888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46003.709104513888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46003.709104513888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46003.709104513888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46003.709104513888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46003.709104513888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46003.709104513888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46003.709104513888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46003.709104513888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46003.709104513888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46003.709104513888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46003.709104513888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46003.709104513888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46003.709104513888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46003.709104513888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46003.709104513888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46003.709104513888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46003.709104513888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46003.709104513888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46003.709104513888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46003.709104513888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46003.709104513888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46003.709104513888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46003.709104513888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46003.709104513888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46003.709104513888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46003.709104513888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46003.709104513888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46003.709104513888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46003.709104513888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46003.709104513888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46003.709104513888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46003.709104513888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46003.709104513888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46003.709104513888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46003.709104513888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46003.709104513888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46003.709104513888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46003.709104513888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46003.709104513888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46003.709104513888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46003.709104513888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46003.709104513888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46003.709104513888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46003.709104513888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46003.709104513888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46003.709104513888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46003.709104513888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46003.709104513888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46003.709104513888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46003.709104513888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46003.709104513888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46003.709104513888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46003.709104513888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46003.709104513888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46003.709104513888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46003.709104513888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46003.709104513888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46003.709104513888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46003.709104513888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46003.709104513888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46003.709104513888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46003.709104513888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46003.709104513888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46003.709104513888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46003.709104513888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46003.709104513888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46003.709104513888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46003.709104513888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46003.709104513888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46003.709104513888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46003.709104513888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46003.709104513888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46003.709104513888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46003.709104513888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46003.709104513888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46003.709104513888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46003.709104513888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46003.709104513888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46003.709104513888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46003.709104513888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46003.709104513888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46003.709104513888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46003.709104513888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46003.709104513888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46003.709104513888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46003.709104513888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46003.709104513888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46003.709104513888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46003.709104513888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46003.709104513888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46003.709104513888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46003.709104513888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46003.709104513888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46003.709104513888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46003.709104513888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46003.709104513888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46003.709104513888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46003.709104513888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46003.709104513888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46003.709104513888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46003.709104513888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46003.709104513888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46003.709104513888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46003.709104513888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46003.709104513888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46003.709104513888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46003.709104513888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46003.709104513888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46003.709104513888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46003.709104513888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46003.709104513888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46003.709104513888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46003.709104513888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46003.709104513888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46003.709104513888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46003.709104513888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46003.709104513888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46003.709104513888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46003.709104513888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46003.709104513888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46003.709104513888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46003.709104513888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46003.709104513888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46003.709104513888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46003.709104513888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46003.709104513888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46003.709104513888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46003.709104513888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46003.709104513888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46003.709104513888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46003.709104513888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46003.709104513888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46003.709104513888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46003.709104513888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46003.709104513888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46003.709104513888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46003.709104513888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46003.709104513888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46003.709104513888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46003.709104513888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46003.709104513888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46003.709104513888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46003.709104513888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46003.709104513888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46003.709104513888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46003.709104513888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46003.709104513888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46003.709104513888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46003.709104513888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46003.709104513888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46003.709104513888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46003.709104513888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46003.709104513888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46003.709104513888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46003.709104513888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46003.709104513888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46003.709104513888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46003.709104513888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46003.709104513888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46003.709104513888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46003.709104513888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46003.709104513888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46003.709104513888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46003.709104513888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46003.709104513888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46003.709104513888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46003.709104513888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46003.709104513888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46003.709104513888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46003.709104513888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46003.709104513888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46003.709104513888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46003.709104513888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46003.709104513888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46003.709104513888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46003.709104513888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46003.709104513888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46003.709104513888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46003.709104513888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46003.709104513888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46003.709104513888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46003.709104513888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46003.709104513888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46003.709104513888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46003.709104513888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46003.709104513888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46003.709104513888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46003.709104513888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46003.709104513888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46003.709104513888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46003.709104513888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46003.709104513888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46003.709104513888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46003.709104513888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46003.709104513888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46003.709104513888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46003.709104513888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46003.709104513888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46003.709104513888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46003.709104513888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46003.709104513888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46003.709104513888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46003.709104513888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46003.709104513888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46003.709104513888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46003.709104513888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46003.709104513888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46003.709104513888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46003.709104513888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46003.709104513888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46003.709104513888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46003.709104513888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46003.709104513888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46003.709104513888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46003.709104513888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46003.709104513888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46003.709104513888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46003.709104513888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46003.709104513888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46003.709104513888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46003.709104513888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46003.709104513888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46003.709104513888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46003.709104513888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46003.709104513888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46003.709104513888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46003.709104513888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46003.709104513888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46003.709104513888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46003.709104513888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46003.709104513888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46003.709104513888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46003.709104513888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46003.709104513888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46003.709104513888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46003.709104513888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46003.709104513888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46003.709104513888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46003.709104513888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46003.709104513888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46003.709104513888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46003.709104513888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46003.709104513888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46003.709104513888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46003.709104513888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46003.709104513888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46003.709104513888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46003.709104513888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46003.709104513888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46003.709104513888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46003.709104513888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46003.709104513888</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tabSelected="1" topLeftCell="E1" workbookViewId="0">
      <selection activeCell="K11" sqref="K11"/>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300.22838692129153</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4.9149609953674371</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29609</v>
      </c>
      <c r="E4" s="90" t="s">
        <v>39111</v>
      </c>
      <c r="F4" s="91">
        <v>46003.692361111112</v>
      </c>
      <c r="G4" s="92">
        <f ca="1">IFERROR(NOW()-F4,"")</f>
        <v>1.6743402775318827E-2</v>
      </c>
      <c r="H4" s="91">
        <v>46003.615925925929</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ca="1">IFERROR(NOW()-F5,"")</f>
        <v>46003.709104513888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46003.709104513888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46003.709104513888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46003.709104513888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46003.709104513888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46003.709104513888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46003.709104513888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46003.709104513888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46003.709104513888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46003.709104513888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46003.709104513888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46003.709104513888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46003.709104513888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46003.709104513888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46003.709104513888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46003.709104513888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46003.709104513888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46003.709104513888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46003.709104513888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46003.709104513888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46003.709104513888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46003.709104513888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46003.709104513888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46003.709104513888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46003.709104513888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46003.709104513888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46003.709104513888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46003.709104513888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46003.709104513888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46003.709104513888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46003.709104513888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46003.709104513888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46003.709104513888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46003.709104513888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46003.709104513888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46003.709104513888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46003.709104513888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46003.709104513888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46003.709104513888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46003.709104513888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46003.709104513888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46003.709104513888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46003.709104513888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46003.709104513888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46003.709104513888</v>
      </c>
      <c r="H49" s="91"/>
      <c r="I49" s="106" t="str">
        <f>IFERROR(VLOOKUP(D49,DB!A:F,6,0),"")</f>
        <v/>
      </c>
      <c r="J49" s="106" t="str">
        <f>IFERROR(VLOOKUP(D49,DB!A:G,7,0),"")</f>
        <v/>
      </c>
      <c r="K49" s="93"/>
      <c r="L49" s="8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I7" sqref="I7:J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111.87704432869941</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77.520227199071087</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55.047993402775319</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22.335805902774155</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6.6016160879589734</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1.5895906250007101</v>
      </c>
      <c r="H7" s="38">
        <v>46002.086875000001</v>
      </c>
      <c r="I7" s="37" t="str">
        <f>IFERROR(VLOOKUP(D7,[1]DB!A:F,6,0),"")</f>
        <v>SCECO</v>
      </c>
      <c r="J7" s="37" t="str">
        <f>IFERROR(VLOOKUP(D7,[1]DB!A:G,7,0),"")</f>
        <v>Good</v>
      </c>
      <c r="K7" s="37" t="s">
        <v>39141</v>
      </c>
      <c r="L7" s="37" t="str">
        <f>IFERROR(VLOOKUP(D7,[1]DB!A:I,9,0),"")</f>
        <v>Latis</v>
      </c>
      <c r="M7" s="37"/>
    </row>
    <row r="8" spans="1:13">
      <c r="A8" s="151"/>
      <c r="B8" s="151" t="str">
        <f>IFERROR(VLOOKUP(D8,[1]DB!A:K,11,0),"")</f>
        <v/>
      </c>
      <c r="C8" s="151"/>
      <c r="D8" s="151"/>
      <c r="E8" s="151"/>
      <c r="F8" s="152"/>
      <c r="G8" s="153">
        <f t="shared" ref="G8:G58" ca="1" si="3">IFERROR(NOW()-F8,"")</f>
        <v>46003.709104513888</v>
      </c>
      <c r="H8" s="152"/>
      <c r="I8" s="37" t="str">
        <f>IFERROR(VLOOKUP(D8,[1]DB!A:F,6,0),"")</f>
        <v/>
      </c>
      <c r="J8" s="37" t="str">
        <f>IFERROR(VLOOKUP(D8,[1]DB!A:G,7,0),"")</f>
        <v/>
      </c>
      <c r="K8" s="151"/>
      <c r="L8" s="151" t="str">
        <f>IFERROR(VLOOKUP(D8,[1]DB!A:I,9,0),"")</f>
        <v/>
      </c>
      <c r="M8" s="151"/>
    </row>
    <row r="9" spans="1:13">
      <c r="A9" s="151"/>
      <c r="B9" s="151" t="str">
        <f>IFERROR(VLOOKUP(D9,[1]DB!A:K,11,0),"")</f>
        <v/>
      </c>
      <c r="C9" s="151"/>
      <c r="D9" s="151"/>
      <c r="E9" s="151"/>
      <c r="F9" s="152"/>
      <c r="G9" s="153">
        <f t="shared" ca="1" si="3"/>
        <v>46003.709104513888</v>
      </c>
      <c r="H9" s="152"/>
      <c r="I9" s="37" t="str">
        <f>IFERROR(VLOOKUP(D9,[1]DB!A:F,6,0),"")</f>
        <v/>
      </c>
      <c r="J9" s="37" t="str">
        <f>IFERROR(VLOOKUP(D9,[1]DB!A:G,7,0),"")</f>
        <v/>
      </c>
      <c r="K9" s="151"/>
      <c r="L9" s="151" t="str">
        <f>IFERROR(VLOOKUP(D9,[1]DB!A:I,9,0),"")</f>
        <v/>
      </c>
      <c r="M9" s="151"/>
    </row>
    <row r="10" spans="1:13">
      <c r="A10" s="151"/>
      <c r="B10" s="151" t="str">
        <f>IFERROR(VLOOKUP(D10,[1]DB!A:K,11,0),"")</f>
        <v/>
      </c>
      <c r="C10" s="151"/>
      <c r="D10" s="151"/>
      <c r="E10" s="151"/>
      <c r="F10" s="152"/>
      <c r="G10" s="153">
        <f t="shared" ca="1" si="3"/>
        <v>46003.709104513888</v>
      </c>
      <c r="H10" s="152"/>
      <c r="I10" s="37" t="str">
        <f>IFERROR(VLOOKUP(D10,[1]DB!A:F,6,0),"")</f>
        <v/>
      </c>
      <c r="J10" s="37" t="str">
        <f>IFERROR(VLOOKUP(D10,[1]DB!A:G,7,0),"")</f>
        <v/>
      </c>
      <c r="K10" s="151"/>
      <c r="L10" s="151" t="str">
        <f>IFERROR(VLOOKUP(D10,[1]DB!A:I,9,0),"")</f>
        <v/>
      </c>
      <c r="M10" s="151"/>
    </row>
    <row r="11" spans="1:13">
      <c r="A11" s="151"/>
      <c r="B11" s="151"/>
      <c r="C11" s="151"/>
      <c r="D11" s="151"/>
      <c r="E11" s="151"/>
      <c r="F11" s="152"/>
      <c r="G11" s="153">
        <f t="shared" ca="1" si="3"/>
        <v>46003.709104513888</v>
      </c>
      <c r="H11" s="152"/>
      <c r="I11" s="37" t="str">
        <f>IFERROR(VLOOKUP(D11,[1]DB!A:F,6,0),"")</f>
        <v/>
      </c>
      <c r="J11" s="37" t="str">
        <f>IFERROR(VLOOKUP(D11,[1]DB!A:G,7,0),"")</f>
        <v/>
      </c>
      <c r="K11" s="151"/>
      <c r="L11" s="151" t="str">
        <f>IFERROR(VLOOKUP(D11,[1]DB!A:I,9,0),"")</f>
        <v/>
      </c>
      <c r="M11" s="151"/>
    </row>
    <row r="12" spans="1:13">
      <c r="A12" s="151"/>
      <c r="B12" s="151"/>
      <c r="C12" s="151"/>
      <c r="D12" s="151"/>
      <c r="E12" s="151"/>
      <c r="F12" s="152"/>
      <c r="G12" s="153">
        <f t="shared" ca="1" si="3"/>
        <v>46003.709104513888</v>
      </c>
      <c r="H12" s="152"/>
      <c r="I12" s="151"/>
      <c r="J12" s="151"/>
      <c r="K12" s="151"/>
      <c r="L12" s="151"/>
      <c r="M12" s="151"/>
    </row>
    <row r="13" spans="1:13">
      <c r="A13" s="151"/>
      <c r="B13" s="151" t="str">
        <f>IFERROR(VLOOKUP(D13,[1]DB!A:K,11,0),"")</f>
        <v/>
      </c>
      <c r="C13" s="151"/>
      <c r="D13" s="151"/>
      <c r="E13" s="151"/>
      <c r="F13" s="152"/>
      <c r="G13" s="153">
        <f t="shared" ca="1" si="3"/>
        <v>46003.709104513888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46003.709104513888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46003.709104513888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46003.709104513888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46003.709104513888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46003.709104513888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46003.709104513888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46003.709104513888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46003.709104513888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46003.709104513888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46003.709104513888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46003.709104513888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46003.709104513888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46003.709104513888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46003.709104513888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46003.709104513888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46003.709104513888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46003.709104513888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46003.709104513888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46003.709104513888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46003.709104513888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46003.709104513888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46003.709104513888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46003.709104513888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46003.709104513888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46003.709104513888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46003.709104513888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46003.709104513888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46003.709104513888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46003.709104513888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46003.709104513888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46003.709104513888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46003.709104513888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46003.709104513888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46003.709104513888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46003.709104513888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46003.709104513888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46003.709104513888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46003.709104513888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46003.709104513888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46003.709104513888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46003.709104513888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46003.709104513888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46003.709104513888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46003.709104513888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46003.709104513888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ref="G59:G65" ca="1" si="4">IFERROR(NOW()-F59,"")</f>
        <v>46003.709104513888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46003.709104513888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46003.709104513888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46003.709104513888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46003.709104513888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46003.709104513888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46003.709104513888</v>
      </c>
      <c r="H65" s="152"/>
      <c r="I65" s="151" t="str">
        <f>IFERROR(VLOOKUP(D65,[1]DB!A:F,6,0),"")</f>
        <v/>
      </c>
      <c r="J65" s="151" t="str">
        <f>IFERROR(VLOOKUP(D65,[1]DB!A:G,7,0),"")</f>
        <v/>
      </c>
      <c r="K65" s="151"/>
      <c r="L65" s="151" t="str">
        <f>IFERROR(VLOOKUP(D65,[1]DB!A:I,9,0),"")</f>
        <v/>
      </c>
      <c r="M65" s="151"/>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35929</v>
      </c>
      <c r="E2" s="136" t="s">
        <v>39106</v>
      </c>
      <c r="F2" s="116">
        <v>46003.469664351855</v>
      </c>
      <c r="G2" s="72">
        <f t="shared" ref="G2:G44" ca="1" si="0">IFERROR(NOW()-F2,"-")</f>
        <v>0.23944016203313367</v>
      </c>
      <c r="H2" s="116">
        <v>46003.463703703703</v>
      </c>
      <c r="I2" s="114" t="str">
        <f>IFERROR(VLOOKUP(D2,DB!A:F,6,0),"")</f>
        <v>SCECO</v>
      </c>
      <c r="J2" s="114" t="str">
        <f>IFERROR(VLOOKUP(D2,DB!A:G,7,0),"")</f>
        <v>Dead</v>
      </c>
      <c r="K2" s="117" t="s">
        <v>39143</v>
      </c>
      <c r="L2" s="131" t="str">
        <f>IFERROR(VLOOKUP(D2,DB!A:I,9,0),"")</f>
        <v>Latis</v>
      </c>
    </row>
    <row r="3" spans="1:16382" ht="31.5" customHeight="1">
      <c r="A3" s="113"/>
      <c r="B3" s="114" t="str">
        <f>IFERROR(VLOOKUP(D3,DB!A:K,11,0),"")</f>
        <v/>
      </c>
      <c r="C3" s="115"/>
      <c r="D3" s="114"/>
      <c r="E3" s="136"/>
      <c r="F3" s="116"/>
      <c r="G3" s="72">
        <f t="shared" ca="1" si="0"/>
        <v>46003.709104513888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46003.709104513888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46003.709104513888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46003.709104513888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46003.709104513888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46003.709104513888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46003.709104513888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46003.709104513888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46003.709104513888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46003.709104513888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46003.709104513888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46003.709104513888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46003.709104513888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46003.709104513888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46003.709104513888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46003.709104513888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46003.709104513888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46003.709104513888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46003.709104513888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46003.709104513888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46003.709104513888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46003.709104513888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46003.709104513888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46003.709104513888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46003.709104513888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46003.709104513888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46003.709104513888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46003.709104513888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46003.709104513888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46003.709104513888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46003.709104513888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46003.709104513888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46003.709104513888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46003.709104513888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46003.709104513888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46003.709104513888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46003.709104513888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46003.709104513888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46003.709104513888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46003.709104513888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46003.709104513888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46003.709104513888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46003.709104513888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46003.709104513888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46003.709104513888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46003.709104513888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46003.709104513888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46003.709104513888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46003.709104513888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46003.709104513888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46003.709104513888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46003.709104513888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46003.709104513888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46003.709104513888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46003.709104513888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46003.709104513888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46003.709104513888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46003.709104513888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46003.709104513888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46003.709104513888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46003.709104513888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46003.709104513888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46003.709104513888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46003.709104513888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46003.709104513888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46003.709104513888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46003.709104513888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46003.709104513888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46003.709104513888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46003.709104513888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46003.709104513888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46003.709104513888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46003.709104513888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46003.709104513888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46003.709104513888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46003.709104513888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46003.709104513888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46003.709104513888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46003.709104513888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46003.709104513888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46003.709104513888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46003.709104513888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46003.709104513888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46003.709104513888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46003.709104513888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46003.709104513888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46003.709104513888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46003.709104513888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46003.709104513888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46003.709104513888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46003.709104513888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46003.709104513888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46003.709104513888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46003.709104513888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46003.709104513888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46003.709104513888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46003.709104513888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46003.709104513888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46003.709104513888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46003.709104513888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46003.709104513888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46003.709104513888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46003.709104513888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46003.709104513888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46003.709104513888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46003.709104513888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46003.709104513888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46003.709104513888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46003.709104513888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46003.709104513888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46003.709104513888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46003.709104513888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46003.709104513888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46003.709104513888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46003.709104513888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46003.709104513888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46003.709104513888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46003.709104513888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46003.709104513888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46003.709104513888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46003.709104513888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46003.709104513888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46003.709104513888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46003.709104513888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46003.709104513888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46003.709104513888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46003.709104513888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46003.709104513888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46003.709104513888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46003.709104513888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46003.709104513888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46003.709104513888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46003.709104513888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46003.709104513888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46003.709104513888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46003.709104513888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46003.709104513888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46003.709104513888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46003.709104513888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46003.709104513888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46003.709104513888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46003.709104513888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46003.709104513888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46003.709104513888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46003.709104513888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46003.709104513888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46003.709104513888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46003.709104513888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46003.709104513888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46003.709104513888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46003.709104513888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46003.709104513888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46003.709104513888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46003.709104513888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46003.709104513888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46003.709104513888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46003.709104513888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46003.709104513888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46003.709104513888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46003.709104513888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46003.709104513888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46003.709104513888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46003.709104513888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46003.709104513888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46003.709104513888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46003.709104513888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46003.709104513888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46003.709104513888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46003.709104513888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46003.709104513888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46003.709104513888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46003.709104513888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46003.709104513888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46003.709104513888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46003.709104513888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46003.709104513888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46003.709104513888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46003.709104513888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46003.709104513888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46003.709104513888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46003.709104513888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46003.709104513888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46003.709104513888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46003.709104513888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46003.709104513888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46003.709104513888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46003.709104513888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46003.709104513888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46003.709104513888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46003.709104513888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46003.709104513888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46003.709104513888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46003.709104513888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46003.709104513888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46003.709104513888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46003.709104513888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46003.709104513888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46003.709104513888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46003.709104513888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46003.709104513888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46003.709104513888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46003.709104513888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46003.709104513888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46003.709104513888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46003.709104513888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46003.709104513888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46003.709104513888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46003.709104513888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46003.709104513888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46003.709104513888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46003.709104513888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46003.709104513888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46003.709104513888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46003.709104513888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46003.709104513888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46003.709104513888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46003.709104513888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46003.709104513888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46003.709104513888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46003.709104513888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46003.709104513888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46003.709104513888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46003.709104513888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46003.709104513888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46003.709104513888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46003.709104513888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46003.709104513888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46003.709104513888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46003.709104513888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46003.709104513888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46003.709104513888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46003.709104513888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46003.709104513888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46003.709104513888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46003.709104513888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46003.709104513888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46003.709104513888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46003.709104513888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46003.709104513888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46003.709104513888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46003.709104513888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46003.709104513888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46003.709104513888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46003.709104513888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46003.709104513888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46003.709104513888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46003.709104513888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46003.709104513888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46003.709104513888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46003.709104513888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46003.709104513888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46003.709104513888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46003.709104513888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46003.709104513888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46003.709104513888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46003.709104513888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46003.709104513888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46003.709104513888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46003.709104513888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46003.709104513888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46003.709104513888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46003.709104513888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46003.709104513888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46003.709104513888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46003.709104513888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46003.709104513888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46003.709104513888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46003.709104513888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46003.709104513888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46003.709104513888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46003.709104513888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46003.709104513888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46003.709104513888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46003.709104513888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46003.709104513888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46003.709104513888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46003.709104513888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46003.709104513888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46003.709104513888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46003.709104513888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46003.709104513888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46003.709104513888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46003.709104513888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46003.709104513888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46003.709104513888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46003.709104513888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46003.709104513888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46003.709104513888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46003.709104513888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46003.709104513888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46003.709104513888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46003.709104513888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46003.709104513888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46003.709104513888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46003.709104513888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46003.709104513888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46003.709104513888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46003.709104513888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46003.709104513888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46003.709104513888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46003.709104513888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46003.709104513888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46003.709104513888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46003.709104513888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46003.709104513888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46003.709104513888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46003.709104513888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46003.709104513888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46003.709104513888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46003.709104513888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46003.709104513888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46003.709104513888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46003.709104513888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46003.709104513888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46003.709104513888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46003.709104513888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46003.709104513888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46003.709104513888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46003.709104513888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46003.709104513888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46003.709104513888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46003.709104513888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46003.709104513888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46003.709104513888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46003.709104513888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46003.709104513888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46003.709104513888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46003.709104513888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46003.709104513888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46003.709104513888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46003.709104513888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46003.709104513888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46003.709104513888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46003.709104513888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46003.709104513888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46003.709104513888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46003.709104513888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46003.709104513888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46003.709104513888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46003.709104513888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46003.709104513888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46003.709104513888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46003.709104513888</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46003.709104513888</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2025-12-12T14:01:07Z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